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charts/chart12.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7.xml" ContentType="application/vnd.ms-office.chartstyle+xml"/>
  <Override PartName="/xl/charts/colors7.xml" ContentType="application/vnd.ms-office.chartcolorstyle+xml"/>
  <Override PartName="/xl/charts/chart1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7.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8.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9.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20.xml" ContentType="application/vnd.openxmlformats-officedocument.drawingml.chart+xml"/>
  <Override PartName="/xl/charts/style14.xml" ContentType="application/vnd.ms-office.chartstyle+xml"/>
  <Override PartName="/xl/charts/colors14.xml" ContentType="application/vnd.ms-office.chartcolorstyle+xml"/>
  <Override PartName="/xl/charts/chart21.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22.xml" ContentType="application/vnd.openxmlformats-officedocument.drawingml.chart+xml"/>
  <Override PartName="/xl/charts/style16.xml" ContentType="application/vnd.ms-office.chartstyle+xml"/>
  <Override PartName="/xl/charts/colors16.xml" ContentType="application/vnd.ms-office.chartcolorstyle+xml"/>
  <Override PartName="/xl/charts/chart23.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24.xml" ContentType="application/vnd.openxmlformats-officedocument.drawingml.chart+xml"/>
  <Override PartName="/xl/charts/style18.xml" ContentType="application/vnd.ms-office.chartstyle+xml"/>
  <Override PartName="/xl/charts/colors18.xml" ContentType="application/vnd.ms-office.chartcolorstyle+xml"/>
  <Override PartName="/xl/charts/chart2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6.xml" ContentType="application/vnd.openxmlformats-officedocument.drawing+xml"/>
  <Override PartName="/xl/charts/chart26.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7.xml" ContentType="application/vnd.openxmlformats-officedocument.drawing+xml"/>
  <Override PartName="/xl/charts/chart2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8.xml" ContentType="application/vnd.openxmlformats-officedocument.drawing+xml"/>
  <Override PartName="/xl/charts/chart28.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9.xml" ContentType="application/vnd.openxmlformats-officedocument.drawing+xml"/>
  <Override PartName="/xl/charts/chart29.xml" ContentType="application/vnd.openxmlformats-officedocument.drawingml.chart+xml"/>
  <Override PartName="/xl/charts/style23.xml" ContentType="application/vnd.ms-office.chartstyle+xml"/>
  <Override PartName="/xl/charts/colors23.xml" ContentType="application/vnd.ms-office.chartcolorstyle+xml"/>
  <Override PartName="/xl/charts/chart30.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0.xml" ContentType="application/vnd.openxmlformats-officedocument.drawing+xml"/>
  <Override PartName="/xl/charts/chart31.xml" ContentType="application/vnd.openxmlformats-officedocument.drawingml.chart+xml"/>
  <Override PartName="/xl/charts/style25.xml" ContentType="application/vnd.ms-office.chartstyle+xml"/>
  <Override PartName="/xl/charts/colors25.xml" ContentType="application/vnd.ms-office.chartcolorstyle+xml"/>
  <Override PartName="/xl/charts/chart3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1.xml" ContentType="application/vnd.openxmlformats-officedocument.drawing+xml"/>
  <Override PartName="/xl/charts/chart33.xml" ContentType="application/vnd.openxmlformats-officedocument.drawingml.chart+xml"/>
  <Override PartName="/xl/charts/style27.xml" ContentType="application/vnd.ms-office.chartstyle+xml"/>
  <Override PartName="/xl/charts/colors27.xml" ContentType="application/vnd.ms-office.chartcolorstyle+xml"/>
  <Override PartName="/xl/charts/chart34.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2.xml" ContentType="application/vnd.openxmlformats-officedocument.drawing+xml"/>
  <Override PartName="/xl/charts/chart35.xml" ContentType="application/vnd.openxmlformats-officedocument.drawingml.chart+xml"/>
  <Override PartName="/xl/charts/style29.xml" ContentType="application/vnd.ms-office.chartstyle+xml"/>
  <Override PartName="/xl/charts/colors29.xml" ContentType="application/vnd.ms-office.chartcolorstyle+xml"/>
  <Override PartName="/xl/charts/chart36.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harts/chart37.xml" ContentType="application/vnd.openxmlformats-officedocument.drawingml.chart+xml"/>
  <Override PartName="/xl/charts/style31.xml" ContentType="application/vnd.ms-office.chartstyle+xml"/>
  <Override PartName="/xl/charts/colors31.xml" ContentType="application/vnd.ms-office.chartcolorstyle+xml"/>
  <Override PartName="/xl/charts/chart38.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6.xml" ContentType="application/vnd.openxmlformats-officedocument.drawing+xml"/>
  <Override PartName="/xl/charts/chart39.xml" ContentType="application/vnd.openxmlformats-officedocument.drawingml.chart+xml"/>
  <Override PartName="/xl/charts/style33.xml" ContentType="application/vnd.ms-office.chartstyle+xml"/>
  <Override PartName="/xl/charts/colors33.xml" ContentType="application/vnd.ms-office.chartcolorstyle+xml"/>
  <Override PartName="/xl/charts/chart40.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7.xml" ContentType="application/vnd.openxmlformats-officedocument.drawing+xml"/>
  <Override PartName="/xl/charts/chart41.xml" ContentType="application/vnd.openxmlformats-officedocument.drawingml.chart+xml"/>
  <Override PartName="/xl/charts/style35.xml" ContentType="application/vnd.ms-office.chartstyle+xml"/>
  <Override PartName="/xl/charts/colors35.xml" ContentType="application/vnd.ms-office.chartcolorstyle+xml"/>
  <Override PartName="/xl/charts/chart42.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8.xml" ContentType="application/vnd.openxmlformats-officedocument.drawing+xml"/>
  <Override PartName="/xl/charts/chart43.xml" ContentType="application/vnd.openxmlformats-officedocument.drawingml.chart+xml"/>
  <Override PartName="/xl/charts/style37.xml" ContentType="application/vnd.ms-office.chartstyle+xml"/>
  <Override PartName="/xl/charts/colors37.xml" ContentType="application/vnd.ms-office.chartcolorstyle+xml"/>
  <Override PartName="/xl/charts/chart44.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9.xml" ContentType="application/vnd.openxmlformats-officedocument.drawing+xml"/>
  <Override PartName="/xl/charts/chart45.xml" ContentType="application/vnd.openxmlformats-officedocument.drawingml.chart+xml"/>
  <Override PartName="/xl/charts/style39.xml" ContentType="application/vnd.ms-office.chartstyle+xml"/>
  <Override PartName="/xl/charts/colors39.xml" ContentType="application/vnd.ms-office.chartcolorstyle+xml"/>
  <Override PartName="/xl/charts/chart46.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bmanchon\Downloads\Publicaciones\"/>
    </mc:Choice>
  </mc:AlternateContent>
  <xr:revisionPtr revIDLastSave="0" documentId="8_{BC05DFBF-E6DC-48B1-9843-7227D3EFD860}" xr6:coauthVersionLast="47" xr6:coauthVersionMax="47" xr10:uidLastSave="{00000000-0000-0000-0000-000000000000}"/>
  <bookViews>
    <workbookView xWindow="-120" yWindow="-120" windowWidth="29040" windowHeight="15720" tabRatio="776" xr2:uid="{00000000-000D-0000-FFFF-FFFF00000000}"/>
  </bookViews>
  <sheets>
    <sheet name="Introducción" sheetId="13" r:id="rId1"/>
    <sheet name="Resumen" sheetId="1" r:id="rId2"/>
    <sheet name="Definiciones y conceptos" sheetId="22" r:id="rId3"/>
    <sheet name="Concursos TSJ pers. jurid. " sheetId="2" r:id="rId4"/>
    <sheet name="Concursos TSJ pers. nat.empres" sheetId="61" r:id="rId5"/>
    <sheet name="Concursos TSJ pers. nat.no emp " sheetId="45" r:id="rId6"/>
    <sheet name="Total concursos TSJ" sheetId="48" r:id="rId7"/>
    <sheet name="Concursos declarados TSJ" sheetId="68" r:id="rId8"/>
    <sheet name="Concursos Convenio TSJ" sheetId="69" r:id="rId9"/>
    <sheet name="Concursos Liquidación TSJ" sheetId="70" r:id="rId10"/>
    <sheet name="E.R.E's TSJ" sheetId="71" r:id="rId11"/>
    <sheet name="Concurs.sin masa declarados TSJ" sheetId="72" r:id="rId12"/>
    <sheet name="PEM TSJ persona jurídica" sheetId="73" r:id="rId13"/>
    <sheet name="PEM TSJ  persona natural" sheetId="81" r:id="rId14"/>
    <sheet name="PEM presentados TSJ total" sheetId="74" r:id="rId15"/>
    <sheet name="PEM aperturados TSJ" sheetId="75" r:id="rId16"/>
    <sheet name="PEM de continuación TSJ" sheetId="77" r:id="rId17"/>
    <sheet name="PEM de liquidación TSJ" sheetId="78" r:id="rId18"/>
    <sheet name="Despidos presentados TSJ" sheetId="5" r:id="rId19"/>
    <sheet name="Recl. cantidad TSJ" sheetId="6" r:id="rId20"/>
    <sheet name="Ej. Hipot. presentados TSJ " sheetId="15" r:id="rId21"/>
    <sheet name="Monitorios presentados TSJ  " sheetId="20" r:id="rId22"/>
    <sheet name="Lanzamientos SC recibidos TSJ" sheetId="17" r:id="rId23"/>
    <sheet name="Lanzamientos con Cump ptivo TSJ" sheetId="31" r:id="rId24"/>
    <sheet name="Lanzamientos practic. total TSJ" sheetId="36" r:id="rId25"/>
    <sheet name="Lanzamientos E.hipotecaria TSJ" sheetId="44" r:id="rId26"/>
    <sheet name="Lanzamientos L.A.U  TSJ" sheetId="43" r:id="rId27"/>
    <sheet name="Lanzamientos. Otros TSJ" sheetId="42" r:id="rId28"/>
    <sheet name="Verb. pos. ocupas" sheetId="47" r:id="rId29"/>
    <sheet name="Anexo suspensión lanzamientos" sheetId="87" r:id="rId30"/>
    <sheet name="Provincias" sheetId="49" r:id="rId31"/>
    <sheet name="Nota falta datos" sheetId="84" r:id="rId32"/>
  </sheets>
  <externalReferences>
    <externalReference r:id="rId33"/>
    <externalReference r:id="rId34"/>
  </externalReferences>
  <definedNames>
    <definedName name="_xlnm.Print_Area" localSheetId="3">'Concursos TSJ pers. jurid. '!$A$1:$E$46</definedName>
    <definedName name="_xlnm.Print_Area" localSheetId="18">'Despidos presentados TSJ'!$A$1:$M$47</definedName>
    <definedName name="_xlnm.Print_Area" localSheetId="20">'Ej. Hipot. presentados TSJ '!$A$1:$O$46</definedName>
    <definedName name="_xlnm.Print_Area" localSheetId="0">Introducción!$A$1:$K$27</definedName>
    <definedName name="_xlnm.Print_Area" localSheetId="22">'Lanzamientos SC recibidos TSJ'!$A$1:$O$47</definedName>
    <definedName name="_xlnm.Print_Area" localSheetId="21">'Monitorios presentados TSJ  '!$A$1:$O$47</definedName>
    <definedName name="_xlnm.Print_Area" localSheetId="14">'PEM presentados TSJ total'!$A$1:$M$46</definedName>
    <definedName name="_xlnm.Print_Area" localSheetId="13">'PEM TSJ  persona natural'!$A$1:$M$23</definedName>
    <definedName name="_xlnm.Print_Area" localSheetId="19">'Recl. cantidad TSJ'!$A$1:$M$45</definedName>
    <definedName name="_xlnm.Print_Area" localSheetId="1">Resumen!$A$1:$L$389</definedName>
    <definedName name="Concursos_consecutivos_declarados_por_prov" localSheetId="11">[1]Introducción!#REF!</definedName>
    <definedName name="Concursos_consecutivos_declarados_por_prov">[2]Introducción!#REF!</definedName>
    <definedName name="Concursos_consecutivos_declarados_por_provincia" localSheetId="11">[1]Introducción!#REF!</definedName>
    <definedName name="Concursos_consecutivos_declarados_por_provincia">[2]Introducción!#REF!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42" l="1"/>
  <c r="D52" i="87"/>
  <c r="C52" i="87"/>
  <c r="H164" i="1"/>
  <c r="C47" i="42"/>
  <c r="D31" i="42"/>
  <c r="D32" i="42"/>
  <c r="D33" i="42"/>
  <c r="D34" i="42"/>
  <c r="D35" i="42"/>
  <c r="D36" i="42"/>
  <c r="D37" i="42"/>
  <c r="D38" i="42"/>
  <c r="D39" i="42"/>
  <c r="D40" i="42"/>
  <c r="D41" i="42"/>
  <c r="D42" i="42"/>
  <c r="D43" i="42"/>
  <c r="D45" i="42"/>
  <c r="D46" i="42"/>
  <c r="H53" i="47"/>
  <c r="H54" i="47"/>
  <c r="H55" i="47"/>
  <c r="H56" i="47"/>
  <c r="H57" i="47"/>
  <c r="H58" i="47"/>
  <c r="H59" i="47"/>
  <c r="H60" i="47"/>
  <c r="H61" i="47"/>
  <c r="H62" i="47"/>
  <c r="H63" i="47"/>
  <c r="H64" i="47"/>
  <c r="H65" i="47"/>
  <c r="H66" i="47"/>
  <c r="H67" i="47"/>
  <c r="H68" i="47"/>
  <c r="H69" i="47"/>
  <c r="H52" i="47"/>
  <c r="H55" i="48"/>
  <c r="H56" i="48"/>
  <c r="H57" i="48"/>
  <c r="H58" i="48"/>
  <c r="H59" i="48"/>
  <c r="H60" i="48"/>
  <c r="H61" i="48"/>
  <c r="H62" i="48"/>
  <c r="H63" i="48"/>
  <c r="H64" i="48"/>
  <c r="H65" i="48"/>
  <c r="H66" i="48"/>
  <c r="H67" i="48"/>
  <c r="H68" i="48"/>
  <c r="H69" i="48"/>
  <c r="H70" i="48"/>
  <c r="H71" i="48"/>
  <c r="H54" i="48"/>
  <c r="D30" i="42" l="1"/>
  <c r="C31" i="42"/>
  <c r="C32" i="42"/>
  <c r="C33" i="42"/>
  <c r="C34" i="42"/>
  <c r="C35" i="42"/>
  <c r="C36" i="42"/>
  <c r="C37" i="42"/>
  <c r="C38" i="42"/>
  <c r="C39" i="42"/>
  <c r="C40" i="42"/>
  <c r="C41" i="42"/>
  <c r="C42" i="42"/>
  <c r="C43" i="42"/>
  <c r="C44" i="42"/>
  <c r="C45" i="42"/>
  <c r="C46" i="42"/>
  <c r="C30" i="42"/>
  <c r="H71" i="42"/>
  <c r="H55" i="42"/>
  <c r="H56" i="42"/>
  <c r="H57" i="42"/>
  <c r="H58" i="42"/>
  <c r="H59" i="42"/>
  <c r="H60" i="42"/>
  <c r="H61" i="42"/>
  <c r="H62" i="42"/>
  <c r="H63" i="42"/>
  <c r="H64" i="42"/>
  <c r="H65" i="42"/>
  <c r="H66" i="42"/>
  <c r="H67" i="42"/>
  <c r="H68" i="42"/>
  <c r="H69" i="42"/>
  <c r="H70" i="42"/>
  <c r="H54" i="42"/>
  <c r="C30" i="43"/>
  <c r="C31" i="43"/>
  <c r="C32" i="43"/>
  <c r="C33" i="43"/>
  <c r="C34" i="43"/>
  <c r="C35" i="43"/>
  <c r="C36" i="43"/>
  <c r="C37" i="43"/>
  <c r="C38" i="43"/>
  <c r="C39" i="43"/>
  <c r="C40" i="43"/>
  <c r="C41" i="43"/>
  <c r="C42" i="43"/>
  <c r="C43" i="43"/>
  <c r="C44" i="43"/>
  <c r="C45" i="43"/>
  <c r="C46" i="43"/>
  <c r="C47" i="43"/>
  <c r="D31" i="43"/>
  <c r="D32" i="43"/>
  <c r="D33" i="43"/>
  <c r="D34" i="43"/>
  <c r="D35" i="43"/>
  <c r="D36" i="43"/>
  <c r="D37" i="43"/>
  <c r="D38" i="43"/>
  <c r="D39" i="43"/>
  <c r="D40" i="43"/>
  <c r="D41" i="43"/>
  <c r="D42" i="43"/>
  <c r="D43" i="43"/>
  <c r="D44" i="43"/>
  <c r="D45" i="43"/>
  <c r="D46" i="43"/>
  <c r="D47" i="43"/>
  <c r="D30" i="43"/>
  <c r="D31" i="36"/>
  <c r="D32" i="36"/>
  <c r="D33" i="36"/>
  <c r="D34" i="36"/>
  <c r="D35" i="36"/>
  <c r="D36" i="36"/>
  <c r="D37" i="36"/>
  <c r="D38" i="36"/>
  <c r="D39" i="36"/>
  <c r="D40" i="36"/>
  <c r="D41" i="36"/>
  <c r="D42" i="36"/>
  <c r="D43" i="36"/>
  <c r="D44" i="36"/>
  <c r="D45" i="36"/>
  <c r="D46" i="36"/>
  <c r="D47" i="36"/>
  <c r="D30" i="36"/>
  <c r="C31" i="36"/>
  <c r="C32" i="36"/>
  <c r="C33" i="36"/>
  <c r="C34" i="36"/>
  <c r="C35" i="36"/>
  <c r="C36" i="36"/>
  <c r="C37" i="36"/>
  <c r="C38" i="36"/>
  <c r="C39" i="36"/>
  <c r="C40" i="36"/>
  <c r="C41" i="36"/>
  <c r="C42" i="36"/>
  <c r="C43" i="36"/>
  <c r="C44" i="36"/>
  <c r="C45" i="36"/>
  <c r="C46" i="36"/>
  <c r="C47" i="36"/>
  <c r="C30" i="36"/>
  <c r="AB29" i="31"/>
  <c r="AB30" i="31"/>
  <c r="AB31" i="31"/>
  <c r="AB32" i="31"/>
  <c r="AB33" i="31"/>
  <c r="AB34" i="31"/>
  <c r="AB35" i="31"/>
  <c r="AB36" i="31"/>
  <c r="AB37" i="31"/>
  <c r="AB38" i="31"/>
  <c r="AB39" i="31"/>
  <c r="AB40" i="31"/>
  <c r="AB41" i="31"/>
  <c r="AB42" i="31"/>
  <c r="AB43" i="31"/>
  <c r="AB44" i="31"/>
  <c r="AB45" i="31"/>
  <c r="AB28" i="31"/>
  <c r="AB30" i="17"/>
  <c r="AB31" i="17"/>
  <c r="AB32" i="17"/>
  <c r="AB33" i="17"/>
  <c r="AB34" i="17"/>
  <c r="AB35" i="17"/>
  <c r="AB36" i="17"/>
  <c r="AB37" i="17"/>
  <c r="AB38" i="17"/>
  <c r="AB39" i="17"/>
  <c r="AB40" i="17"/>
  <c r="AB41" i="17"/>
  <c r="AB42" i="17"/>
  <c r="AB43" i="17"/>
  <c r="AB44" i="17"/>
  <c r="AB45" i="17"/>
  <c r="AB46" i="17"/>
  <c r="AB29" i="17"/>
  <c r="H55" i="43" l="1"/>
  <c r="H56" i="43"/>
  <c r="H57" i="43"/>
  <c r="H58" i="43"/>
  <c r="H59" i="43"/>
  <c r="H60" i="43"/>
  <c r="H61" i="43"/>
  <c r="H62" i="43"/>
  <c r="H63" i="43"/>
  <c r="H64" i="43"/>
  <c r="H65" i="43"/>
  <c r="H66" i="43"/>
  <c r="H67" i="43"/>
  <c r="H68" i="43"/>
  <c r="H69" i="43"/>
  <c r="H70" i="43"/>
  <c r="H71" i="43"/>
  <c r="H54" i="43"/>
  <c r="H55" i="44"/>
  <c r="H56" i="44"/>
  <c r="H57" i="44"/>
  <c r="H58" i="44"/>
  <c r="H59" i="44"/>
  <c r="H60" i="44"/>
  <c r="H61" i="44"/>
  <c r="H62" i="44"/>
  <c r="H63" i="44"/>
  <c r="H64" i="44"/>
  <c r="H65" i="44"/>
  <c r="H66" i="44"/>
  <c r="H67" i="44"/>
  <c r="H68" i="44"/>
  <c r="H69" i="44"/>
  <c r="H70" i="44"/>
  <c r="H71" i="44"/>
  <c r="H54" i="44"/>
  <c r="D31" i="44"/>
  <c r="D32" i="44"/>
  <c r="D33" i="44"/>
  <c r="D34" i="44"/>
  <c r="D35" i="44"/>
  <c r="D36" i="44"/>
  <c r="D37" i="44"/>
  <c r="D38" i="44"/>
  <c r="D39" i="44"/>
  <c r="D40" i="44"/>
  <c r="D41" i="44"/>
  <c r="D42" i="44"/>
  <c r="D43" i="44"/>
  <c r="D44" i="44"/>
  <c r="D45" i="44"/>
  <c r="D46" i="44"/>
  <c r="D47" i="44"/>
  <c r="D30" i="44"/>
  <c r="H55" i="36"/>
  <c r="H56" i="36"/>
  <c r="H57" i="36"/>
  <c r="H58" i="36"/>
  <c r="H59" i="36"/>
  <c r="H60" i="36"/>
  <c r="H61" i="36"/>
  <c r="H62" i="36"/>
  <c r="H63" i="36"/>
  <c r="H64" i="36"/>
  <c r="H65" i="36"/>
  <c r="H66" i="36"/>
  <c r="H67" i="36"/>
  <c r="H68" i="36"/>
  <c r="H69" i="36"/>
  <c r="H70" i="36"/>
  <c r="H71" i="36"/>
  <c r="H54" i="36"/>
  <c r="D29" i="47" l="1"/>
  <c r="D30" i="47"/>
  <c r="D31" i="47"/>
  <c r="D32" i="47"/>
  <c r="D33" i="47"/>
  <c r="D34" i="47"/>
  <c r="D35" i="47"/>
  <c r="D36" i="47"/>
  <c r="D37" i="47"/>
  <c r="D38" i="47"/>
  <c r="D39" i="47"/>
  <c r="D40" i="47"/>
  <c r="D41" i="47"/>
  <c r="D43" i="47"/>
  <c r="D44" i="47"/>
  <c r="D45" i="47"/>
  <c r="D28" i="47"/>
  <c r="H54" i="20" l="1"/>
  <c r="H55" i="20"/>
  <c r="H56" i="20"/>
  <c r="H57" i="20"/>
  <c r="H58" i="20"/>
  <c r="H59" i="20"/>
  <c r="H60" i="20"/>
  <c r="H61" i="20"/>
  <c r="H62" i="20"/>
  <c r="H63" i="20"/>
  <c r="H64" i="20"/>
  <c r="H65" i="20"/>
  <c r="H66" i="20"/>
  <c r="H67" i="20"/>
  <c r="H68" i="20"/>
  <c r="H69" i="20"/>
  <c r="H70" i="20"/>
  <c r="H53" i="20"/>
  <c r="D30" i="20"/>
  <c r="D31" i="20"/>
  <c r="D32" i="20"/>
  <c r="D33" i="20"/>
  <c r="D34" i="20"/>
  <c r="D35" i="20"/>
  <c r="D36" i="20"/>
  <c r="D37" i="20"/>
  <c r="D38" i="20"/>
  <c r="D39" i="20"/>
  <c r="D40" i="20"/>
  <c r="D41" i="20"/>
  <c r="D42" i="20"/>
  <c r="D43" i="20"/>
  <c r="D44" i="20"/>
  <c r="D45" i="20"/>
  <c r="D46" i="20"/>
  <c r="D29" i="20"/>
  <c r="H53" i="15"/>
  <c r="H54" i="15"/>
  <c r="H55" i="15"/>
  <c r="H56" i="15"/>
  <c r="H57" i="15"/>
  <c r="H58" i="15"/>
  <c r="H59" i="15"/>
  <c r="H60" i="15"/>
  <c r="H61" i="15"/>
  <c r="H62" i="15"/>
  <c r="H63" i="15"/>
  <c r="H64" i="15"/>
  <c r="H65" i="15"/>
  <c r="H66" i="15"/>
  <c r="H67" i="15"/>
  <c r="H68" i="15"/>
  <c r="H69" i="15"/>
  <c r="H52" i="15"/>
  <c r="D29" i="15"/>
  <c r="D30" i="15"/>
  <c r="D31" i="15"/>
  <c r="D32" i="15"/>
  <c r="D33" i="15"/>
  <c r="D34" i="15"/>
  <c r="D35" i="15"/>
  <c r="D36" i="15"/>
  <c r="D37" i="15"/>
  <c r="D38" i="15"/>
  <c r="D39" i="15"/>
  <c r="D40" i="15"/>
  <c r="D41" i="15"/>
  <c r="D42" i="15"/>
  <c r="D43" i="15"/>
  <c r="D44" i="15"/>
  <c r="D45" i="15"/>
  <c r="D28" i="15"/>
  <c r="K164" i="1" l="1"/>
  <c r="J164" i="1"/>
  <c r="I164" i="1"/>
  <c r="D29" i="78"/>
  <c r="D30" i="78"/>
  <c r="D31" i="78"/>
  <c r="D32" i="78"/>
  <c r="D33" i="78"/>
  <c r="D34" i="78"/>
  <c r="D35" i="78"/>
  <c r="D36" i="78"/>
  <c r="D37" i="78"/>
  <c r="D38" i="78"/>
  <c r="D39" i="78"/>
  <c r="D40" i="78"/>
  <c r="D41" i="78"/>
  <c r="D42" i="78"/>
  <c r="D43" i="78"/>
  <c r="D44" i="78"/>
  <c r="D45" i="78"/>
  <c r="D28" i="78"/>
  <c r="D29" i="77"/>
  <c r="D30" i="77"/>
  <c r="D31" i="77"/>
  <c r="D32" i="77"/>
  <c r="D33" i="77"/>
  <c r="D34" i="77"/>
  <c r="D35" i="77"/>
  <c r="D36" i="77"/>
  <c r="D37" i="77"/>
  <c r="D38" i="77"/>
  <c r="D39" i="77"/>
  <c r="D40" i="77"/>
  <c r="D41" i="77"/>
  <c r="D42" i="77"/>
  <c r="D43" i="77"/>
  <c r="D44" i="77"/>
  <c r="D45" i="77"/>
  <c r="D28" i="77"/>
  <c r="D29" i="75"/>
  <c r="D30" i="75"/>
  <c r="D31" i="75"/>
  <c r="D32" i="75"/>
  <c r="D33" i="75"/>
  <c r="D34" i="75"/>
  <c r="D35" i="75"/>
  <c r="D36" i="75"/>
  <c r="D37" i="75"/>
  <c r="D38" i="75"/>
  <c r="D39" i="75"/>
  <c r="D40" i="75"/>
  <c r="D41" i="75"/>
  <c r="D42" i="75"/>
  <c r="D43" i="75"/>
  <c r="D44" i="75"/>
  <c r="D45" i="75"/>
  <c r="D28" i="75"/>
  <c r="H53" i="74"/>
  <c r="H54" i="74"/>
  <c r="H55" i="74"/>
  <c r="H56" i="74"/>
  <c r="H57" i="74"/>
  <c r="H58" i="74"/>
  <c r="H59" i="74"/>
  <c r="H60" i="74"/>
  <c r="H61" i="74"/>
  <c r="H62" i="74"/>
  <c r="H63" i="74"/>
  <c r="H64" i="74"/>
  <c r="H65" i="74"/>
  <c r="H66" i="74"/>
  <c r="H67" i="74"/>
  <c r="H68" i="74"/>
  <c r="H69" i="74"/>
  <c r="H52" i="74"/>
  <c r="D29" i="74"/>
  <c r="D30" i="74"/>
  <c r="D31" i="74"/>
  <c r="D32" i="74"/>
  <c r="D33" i="74"/>
  <c r="D34" i="74"/>
  <c r="D35" i="74"/>
  <c r="D36" i="74"/>
  <c r="D37" i="74"/>
  <c r="D38" i="74"/>
  <c r="D39" i="74"/>
  <c r="D40" i="74"/>
  <c r="D41" i="74"/>
  <c r="D42" i="74"/>
  <c r="D43" i="74"/>
  <c r="D44" i="74"/>
  <c r="D45" i="74"/>
  <c r="D28" i="74"/>
  <c r="H53" i="81"/>
  <c r="H54" i="81"/>
  <c r="H55" i="81"/>
  <c r="H56" i="81"/>
  <c r="H57" i="81"/>
  <c r="H58" i="81"/>
  <c r="H59" i="81"/>
  <c r="H60" i="81"/>
  <c r="H61" i="81"/>
  <c r="H62" i="81"/>
  <c r="H63" i="81"/>
  <c r="H64" i="81"/>
  <c r="H65" i="81"/>
  <c r="H66" i="81"/>
  <c r="H67" i="81"/>
  <c r="H68" i="81"/>
  <c r="H69" i="81"/>
  <c r="H52" i="81"/>
  <c r="D29" i="81"/>
  <c r="D30" i="81"/>
  <c r="D31" i="81"/>
  <c r="D32" i="81"/>
  <c r="D33" i="81"/>
  <c r="D34" i="81"/>
  <c r="D35" i="81"/>
  <c r="D36" i="81"/>
  <c r="D37" i="81"/>
  <c r="D38" i="81"/>
  <c r="D39" i="81"/>
  <c r="D40" i="81"/>
  <c r="D41" i="81"/>
  <c r="D42" i="81"/>
  <c r="D43" i="81"/>
  <c r="D44" i="81"/>
  <c r="D45" i="81"/>
  <c r="D28" i="81"/>
  <c r="H53" i="73"/>
  <c r="H54" i="73"/>
  <c r="H55" i="73"/>
  <c r="H56" i="73"/>
  <c r="H57" i="73"/>
  <c r="H58" i="73"/>
  <c r="H59" i="73"/>
  <c r="H60" i="73"/>
  <c r="H61" i="73"/>
  <c r="H62" i="73"/>
  <c r="H63" i="73"/>
  <c r="H64" i="73"/>
  <c r="H65" i="73"/>
  <c r="H66" i="73"/>
  <c r="H67" i="73"/>
  <c r="H68" i="73"/>
  <c r="H69" i="73"/>
  <c r="H52" i="73"/>
  <c r="D29" i="73"/>
  <c r="D30" i="73"/>
  <c r="D31" i="73"/>
  <c r="D32" i="73"/>
  <c r="D33" i="73"/>
  <c r="D34" i="73"/>
  <c r="D35" i="73"/>
  <c r="D36" i="73"/>
  <c r="D37" i="73"/>
  <c r="D38" i="73"/>
  <c r="D39" i="73"/>
  <c r="D40" i="73"/>
  <c r="D41" i="73"/>
  <c r="D42" i="73"/>
  <c r="D43" i="73"/>
  <c r="D44" i="73"/>
  <c r="D45" i="73"/>
  <c r="D28" i="73"/>
  <c r="D29" i="72"/>
  <c r="D30" i="72"/>
  <c r="D31" i="72"/>
  <c r="D32" i="72"/>
  <c r="D33" i="72"/>
  <c r="D34" i="72"/>
  <c r="D35" i="72"/>
  <c r="D36" i="72"/>
  <c r="D37" i="72"/>
  <c r="D38" i="72"/>
  <c r="D39" i="72"/>
  <c r="D40" i="72"/>
  <c r="D41" i="72"/>
  <c r="D42" i="72"/>
  <c r="D43" i="72"/>
  <c r="D44" i="72"/>
  <c r="D45" i="72"/>
  <c r="D28" i="72"/>
  <c r="D29" i="71"/>
  <c r="D30" i="71"/>
  <c r="D31" i="71"/>
  <c r="D32" i="71"/>
  <c r="D33" i="71"/>
  <c r="D34" i="71"/>
  <c r="D35" i="71"/>
  <c r="D36" i="71"/>
  <c r="D37" i="71"/>
  <c r="D38" i="71"/>
  <c r="D39" i="71"/>
  <c r="D40" i="71"/>
  <c r="D41" i="71"/>
  <c r="D42" i="71"/>
  <c r="D43" i="71"/>
  <c r="D44" i="71"/>
  <c r="D45" i="71"/>
  <c r="D28" i="71"/>
  <c r="D29" i="70"/>
  <c r="D30" i="70"/>
  <c r="D31" i="70"/>
  <c r="D32" i="70"/>
  <c r="D33" i="70"/>
  <c r="D34" i="70"/>
  <c r="D35" i="70"/>
  <c r="D36" i="70"/>
  <c r="D37" i="70"/>
  <c r="D38" i="70"/>
  <c r="D39" i="70"/>
  <c r="D40" i="70"/>
  <c r="D41" i="70"/>
  <c r="D42" i="70"/>
  <c r="D43" i="70"/>
  <c r="D44" i="70"/>
  <c r="D45" i="70"/>
  <c r="D28" i="70"/>
  <c r="D29" i="69"/>
  <c r="D30" i="69"/>
  <c r="D31" i="69"/>
  <c r="D32" i="69"/>
  <c r="D33" i="69"/>
  <c r="D34" i="69"/>
  <c r="D35" i="69"/>
  <c r="D36" i="69"/>
  <c r="D37" i="69"/>
  <c r="D38" i="69"/>
  <c r="D39" i="69"/>
  <c r="D40" i="69"/>
  <c r="D41" i="69"/>
  <c r="D42" i="69"/>
  <c r="D43" i="69"/>
  <c r="D44" i="69"/>
  <c r="D45" i="69"/>
  <c r="D28" i="69"/>
  <c r="D29" i="68"/>
  <c r="D30" i="68"/>
  <c r="D31" i="68"/>
  <c r="D32" i="68"/>
  <c r="D33" i="68"/>
  <c r="D34" i="68"/>
  <c r="D35" i="68"/>
  <c r="D36" i="68"/>
  <c r="D37" i="68"/>
  <c r="D38" i="68"/>
  <c r="D39" i="68"/>
  <c r="D40" i="68"/>
  <c r="D41" i="68"/>
  <c r="D42" i="68"/>
  <c r="D43" i="68"/>
  <c r="D44" i="68"/>
  <c r="D45" i="68"/>
  <c r="D28" i="68"/>
  <c r="D29" i="48"/>
  <c r="D30" i="48"/>
  <c r="D31" i="48"/>
  <c r="D32" i="48"/>
  <c r="D33" i="48"/>
  <c r="D34" i="48"/>
  <c r="D35" i="48"/>
  <c r="D36" i="48"/>
  <c r="D37" i="48"/>
  <c r="D38" i="48"/>
  <c r="D39" i="48"/>
  <c r="D40" i="48"/>
  <c r="D41" i="48"/>
  <c r="D42" i="48"/>
  <c r="D43" i="48"/>
  <c r="D44" i="48"/>
  <c r="D45" i="48"/>
  <c r="D28" i="48"/>
  <c r="H55" i="45"/>
  <c r="H56" i="45"/>
  <c r="H57" i="45"/>
  <c r="H58" i="45"/>
  <c r="H59" i="45"/>
  <c r="H60" i="45"/>
  <c r="H61" i="45"/>
  <c r="H62" i="45"/>
  <c r="H63" i="45"/>
  <c r="H64" i="45"/>
  <c r="H65" i="45"/>
  <c r="H66" i="45"/>
  <c r="H67" i="45"/>
  <c r="H68" i="45"/>
  <c r="H69" i="45"/>
  <c r="H70" i="45"/>
  <c r="H71" i="45"/>
  <c r="H54" i="45"/>
  <c r="D29" i="45"/>
  <c r="D30" i="45"/>
  <c r="D31" i="45"/>
  <c r="D32" i="45"/>
  <c r="D33" i="45"/>
  <c r="D34" i="45"/>
  <c r="D35" i="45"/>
  <c r="D36" i="45"/>
  <c r="D37" i="45"/>
  <c r="D38" i="45"/>
  <c r="D39" i="45"/>
  <c r="D40" i="45"/>
  <c r="D41" i="45"/>
  <c r="D42" i="45"/>
  <c r="D43" i="45"/>
  <c r="D44" i="45"/>
  <c r="D45" i="45"/>
  <c r="D28" i="45"/>
  <c r="H55" i="61"/>
  <c r="H56" i="61"/>
  <c r="H57" i="61"/>
  <c r="H58" i="61"/>
  <c r="H59" i="61"/>
  <c r="H60" i="61"/>
  <c r="H61" i="61"/>
  <c r="H62" i="61"/>
  <c r="H63" i="61"/>
  <c r="H64" i="61"/>
  <c r="H65" i="61"/>
  <c r="H66" i="61"/>
  <c r="H67" i="61"/>
  <c r="H68" i="61"/>
  <c r="H69" i="61"/>
  <c r="H70" i="61"/>
  <c r="H71" i="61"/>
  <c r="H54" i="61"/>
  <c r="D29" i="61"/>
  <c r="D30" i="61"/>
  <c r="D31" i="61"/>
  <c r="D32" i="61"/>
  <c r="D33" i="61"/>
  <c r="D34" i="61"/>
  <c r="D35" i="61"/>
  <c r="D36" i="61"/>
  <c r="D37" i="61"/>
  <c r="D38" i="61"/>
  <c r="D39" i="61"/>
  <c r="D40" i="61"/>
  <c r="D41" i="61"/>
  <c r="D42" i="61"/>
  <c r="D43" i="61"/>
  <c r="D44" i="61"/>
  <c r="D45" i="61"/>
  <c r="D28" i="61"/>
  <c r="H69" i="2"/>
  <c r="H68" i="2"/>
  <c r="H67" i="2"/>
  <c r="H66" i="2"/>
  <c r="H65" i="2"/>
  <c r="H64" i="2"/>
  <c r="H63" i="2"/>
  <c r="H62" i="2"/>
  <c r="H61" i="2"/>
  <c r="H60" i="2"/>
  <c r="H59" i="2"/>
  <c r="H58" i="2"/>
  <c r="H57" i="2"/>
  <c r="H56" i="2"/>
  <c r="H55" i="2"/>
  <c r="H54" i="2"/>
  <c r="H53" i="2"/>
  <c r="H52" i="2"/>
  <c r="D29" i="2"/>
  <c r="D30" i="2"/>
  <c r="D31" i="2"/>
  <c r="D32" i="2"/>
  <c r="D33" i="2"/>
  <c r="D34" i="2"/>
  <c r="D35" i="2"/>
  <c r="D36" i="2"/>
  <c r="D37" i="2"/>
  <c r="D38" i="2"/>
  <c r="D39" i="2"/>
  <c r="D40" i="2"/>
  <c r="D41" i="2"/>
  <c r="D42" i="2"/>
  <c r="D43" i="2"/>
  <c r="D44" i="2"/>
  <c r="D45" i="2"/>
  <c r="D28" i="2"/>
  <c r="H53" i="6" l="1"/>
  <c r="H54" i="6"/>
  <c r="H55" i="6"/>
  <c r="H56" i="6"/>
  <c r="H57" i="6"/>
  <c r="H58" i="6"/>
  <c r="H59" i="6"/>
  <c r="H60" i="6"/>
  <c r="H61" i="6"/>
  <c r="H62" i="6"/>
  <c r="H63" i="6"/>
  <c r="H64" i="6"/>
  <c r="H65" i="6"/>
  <c r="H66" i="6"/>
  <c r="H67" i="6"/>
  <c r="H68" i="6"/>
  <c r="H69" i="6"/>
  <c r="H52" i="6"/>
  <c r="H54" i="5"/>
  <c r="H55" i="5"/>
  <c r="H56" i="5"/>
  <c r="H57" i="5"/>
  <c r="H58" i="5"/>
  <c r="H59" i="5"/>
  <c r="H60" i="5"/>
  <c r="H61" i="5"/>
  <c r="H62" i="5"/>
  <c r="H63" i="5"/>
  <c r="H64" i="5"/>
  <c r="H65" i="5"/>
  <c r="H66" i="5"/>
  <c r="H67" i="5"/>
  <c r="H68" i="5"/>
  <c r="H69" i="5"/>
  <c r="H70" i="5"/>
  <c r="H53" i="5"/>
  <c r="D29" i="6" l="1"/>
  <c r="D30" i="6"/>
  <c r="D31" i="6"/>
  <c r="D32" i="6"/>
  <c r="D33" i="6"/>
  <c r="D34" i="6"/>
  <c r="D35" i="6"/>
  <c r="D36" i="6"/>
  <c r="D37" i="6"/>
  <c r="D38" i="6"/>
  <c r="D39" i="6"/>
  <c r="D40" i="6"/>
  <c r="D41" i="6"/>
  <c r="D42" i="6"/>
  <c r="D43" i="6"/>
  <c r="D44" i="6"/>
  <c r="D45" i="6"/>
  <c r="D28" i="6"/>
  <c r="D30" i="5"/>
  <c r="D31" i="5"/>
  <c r="D32" i="5"/>
  <c r="D33" i="5"/>
  <c r="D34" i="5"/>
  <c r="D35" i="5"/>
  <c r="D36" i="5"/>
  <c r="D37" i="5"/>
  <c r="D38" i="5"/>
  <c r="D39" i="5"/>
  <c r="D40" i="5"/>
  <c r="D41" i="5"/>
  <c r="D42" i="5"/>
  <c r="D43" i="5"/>
  <c r="D44" i="5"/>
  <c r="D45" i="5"/>
  <c r="D46" i="5"/>
  <c r="D29" i="5"/>
  <c r="G66" i="43" l="1"/>
  <c r="G53" i="47"/>
  <c r="G54" i="47"/>
  <c r="G55" i="47"/>
  <c r="G56" i="47"/>
  <c r="G57" i="47"/>
  <c r="G58" i="47"/>
  <c r="G59" i="47"/>
  <c r="G60" i="47"/>
  <c r="G61" i="47"/>
  <c r="G62" i="47"/>
  <c r="G63" i="47"/>
  <c r="G64" i="47"/>
  <c r="G65" i="47"/>
  <c r="G66" i="47"/>
  <c r="G67" i="47"/>
  <c r="G68" i="47"/>
  <c r="G69" i="47"/>
  <c r="G52" i="47"/>
  <c r="G53" i="15"/>
  <c r="G54" i="15"/>
  <c r="G55" i="15"/>
  <c r="G56" i="15"/>
  <c r="G57" i="15"/>
  <c r="G58" i="15"/>
  <c r="G59" i="15"/>
  <c r="G60" i="15"/>
  <c r="G61" i="15"/>
  <c r="G62" i="15"/>
  <c r="G63" i="15"/>
  <c r="G64" i="15"/>
  <c r="G65" i="15"/>
  <c r="G66" i="15"/>
  <c r="G67" i="15"/>
  <c r="G68" i="15"/>
  <c r="G69" i="15"/>
  <c r="G52" i="15"/>
  <c r="G54" i="20"/>
  <c r="G55" i="20"/>
  <c r="G56" i="20"/>
  <c r="G57" i="20"/>
  <c r="G58" i="20"/>
  <c r="G59" i="20"/>
  <c r="G60" i="20"/>
  <c r="G61" i="20"/>
  <c r="G62" i="20"/>
  <c r="G63" i="20"/>
  <c r="G64" i="20"/>
  <c r="G65" i="20"/>
  <c r="G66" i="20"/>
  <c r="G67" i="20"/>
  <c r="G68" i="20"/>
  <c r="G69" i="20"/>
  <c r="G70" i="20"/>
  <c r="G53" i="20"/>
  <c r="C28" i="61" l="1"/>
  <c r="C29" i="61"/>
  <c r="C30" i="61"/>
  <c r="G55" i="43" l="1"/>
  <c r="G56" i="43"/>
  <c r="G57" i="43"/>
  <c r="G58" i="43"/>
  <c r="G59" i="43"/>
  <c r="G60" i="43"/>
  <c r="G61" i="43"/>
  <c r="G62" i="43"/>
  <c r="G63" i="43"/>
  <c r="G64" i="43"/>
  <c r="G65" i="43"/>
  <c r="G67" i="43"/>
  <c r="G68" i="43"/>
  <c r="G69" i="43"/>
  <c r="G70" i="43"/>
  <c r="G71" i="43"/>
  <c r="G54" i="43"/>
  <c r="G55" i="44"/>
  <c r="G56" i="44"/>
  <c r="G57" i="44"/>
  <c r="G58" i="44"/>
  <c r="G59" i="44"/>
  <c r="G60" i="44"/>
  <c r="G61" i="44"/>
  <c r="G62" i="44"/>
  <c r="G63" i="44"/>
  <c r="G64" i="44"/>
  <c r="G65" i="44"/>
  <c r="G66" i="44"/>
  <c r="G67" i="44"/>
  <c r="G68" i="44"/>
  <c r="G69" i="44"/>
  <c r="G70" i="44"/>
  <c r="G71" i="44"/>
  <c r="G54" i="44"/>
  <c r="G54" i="5" l="1"/>
  <c r="G55" i="5"/>
  <c r="G56" i="5"/>
  <c r="G57" i="5"/>
  <c r="G58" i="5"/>
  <c r="G59" i="5"/>
  <c r="G60" i="5"/>
  <c r="G61" i="5"/>
  <c r="G62" i="5"/>
  <c r="G63" i="5"/>
  <c r="G64" i="5"/>
  <c r="G65" i="5"/>
  <c r="G66" i="5"/>
  <c r="G67" i="5"/>
  <c r="G68" i="5"/>
  <c r="G69" i="5"/>
  <c r="G70" i="5"/>
  <c r="G53" i="5"/>
  <c r="H163" i="1"/>
  <c r="K163" i="1"/>
  <c r="J163" i="1"/>
  <c r="I163" i="1"/>
  <c r="G53" i="74"/>
  <c r="G54" i="74"/>
  <c r="G55" i="74"/>
  <c r="G56" i="74"/>
  <c r="G57" i="74"/>
  <c r="G58" i="74"/>
  <c r="G59" i="74"/>
  <c r="G60" i="74"/>
  <c r="G61" i="74"/>
  <c r="G62" i="74"/>
  <c r="G63" i="74"/>
  <c r="G64" i="74"/>
  <c r="G65" i="74"/>
  <c r="G66" i="74"/>
  <c r="G67" i="74"/>
  <c r="G68" i="74"/>
  <c r="G69" i="74"/>
  <c r="G52" i="74"/>
  <c r="G53" i="73"/>
  <c r="G54" i="73"/>
  <c r="G55" i="73"/>
  <c r="G56" i="73"/>
  <c r="G57" i="73"/>
  <c r="G58" i="73"/>
  <c r="G59" i="73"/>
  <c r="G60" i="73"/>
  <c r="G61" i="73"/>
  <c r="G62" i="73"/>
  <c r="G63" i="73"/>
  <c r="G64" i="73"/>
  <c r="G65" i="73"/>
  <c r="G66" i="73"/>
  <c r="G67" i="73"/>
  <c r="G68" i="73"/>
  <c r="G69" i="73"/>
  <c r="G52" i="73"/>
  <c r="G53" i="81"/>
  <c r="G54" i="81"/>
  <c r="G55" i="81"/>
  <c r="G56" i="81"/>
  <c r="G57" i="81"/>
  <c r="G58" i="81"/>
  <c r="G59" i="81"/>
  <c r="G60" i="81"/>
  <c r="G61" i="81"/>
  <c r="G62" i="81"/>
  <c r="G63" i="81"/>
  <c r="G64" i="81"/>
  <c r="G65" i="81"/>
  <c r="G66" i="81"/>
  <c r="G67" i="81"/>
  <c r="G68" i="81"/>
  <c r="G69" i="81"/>
  <c r="G52" i="81"/>
  <c r="G62" i="6"/>
  <c r="G63" i="6"/>
  <c r="G64" i="6"/>
  <c r="G65" i="6"/>
  <c r="G66" i="6"/>
  <c r="G67" i="6"/>
  <c r="G68" i="6"/>
  <c r="G69" i="6"/>
  <c r="G53" i="6"/>
  <c r="G54" i="6"/>
  <c r="G55" i="6"/>
  <c r="G56" i="6"/>
  <c r="G57" i="6"/>
  <c r="G58" i="6"/>
  <c r="G59" i="6"/>
  <c r="G60" i="6"/>
  <c r="G61" i="6"/>
  <c r="G52" i="6"/>
  <c r="G55" i="48"/>
  <c r="G56" i="48"/>
  <c r="G57" i="48"/>
  <c r="G58" i="48"/>
  <c r="G59" i="48"/>
  <c r="G60" i="48"/>
  <c r="G61" i="48"/>
  <c r="G62" i="48"/>
  <c r="G63" i="48"/>
  <c r="G64" i="48"/>
  <c r="G65" i="48"/>
  <c r="G66" i="48"/>
  <c r="G67" i="48"/>
  <c r="G68" i="48"/>
  <c r="G69" i="48"/>
  <c r="G70" i="48"/>
  <c r="G71" i="48"/>
  <c r="G54" i="48"/>
  <c r="G55" i="45"/>
  <c r="G56" i="45"/>
  <c r="G57" i="45"/>
  <c r="G58" i="45"/>
  <c r="G59" i="45"/>
  <c r="G60" i="45"/>
  <c r="G61" i="45"/>
  <c r="G62" i="45"/>
  <c r="G63" i="45"/>
  <c r="G64" i="45"/>
  <c r="G65" i="45"/>
  <c r="G66" i="45"/>
  <c r="G67" i="45"/>
  <c r="G68" i="45"/>
  <c r="G69" i="45"/>
  <c r="G70" i="45"/>
  <c r="G71" i="45"/>
  <c r="G54" i="45"/>
  <c r="G55" i="61"/>
  <c r="G56" i="61"/>
  <c r="G57" i="61"/>
  <c r="G58" i="61"/>
  <c r="G59" i="61"/>
  <c r="G60" i="61"/>
  <c r="G61" i="61"/>
  <c r="G62" i="61"/>
  <c r="G63" i="61"/>
  <c r="G64" i="61"/>
  <c r="G65" i="61"/>
  <c r="G66" i="61"/>
  <c r="G67" i="61"/>
  <c r="G68" i="61"/>
  <c r="G69" i="61"/>
  <c r="G70" i="61"/>
  <c r="G71" i="61"/>
  <c r="G54" i="61"/>
  <c r="G53" i="2"/>
  <c r="G54" i="2"/>
  <c r="G55" i="2"/>
  <c r="G56" i="2"/>
  <c r="G57" i="2"/>
  <c r="G58" i="2"/>
  <c r="G59" i="2"/>
  <c r="G60" i="2"/>
  <c r="G61" i="2"/>
  <c r="G62" i="2"/>
  <c r="G63" i="2"/>
  <c r="G64" i="2"/>
  <c r="G65" i="2"/>
  <c r="G66" i="2"/>
  <c r="G67" i="2"/>
  <c r="G68" i="2"/>
  <c r="G69" i="2"/>
  <c r="G52" i="2"/>
  <c r="I158" i="1"/>
  <c r="J158" i="1"/>
  <c r="K158" i="1"/>
  <c r="F71" i="43"/>
  <c r="E71" i="43"/>
  <c r="D71" i="43"/>
  <c r="C71" i="43"/>
  <c r="F70" i="43"/>
  <c r="E70" i="43"/>
  <c r="D70" i="43"/>
  <c r="C70" i="43"/>
  <c r="F69" i="43"/>
  <c r="E69" i="43"/>
  <c r="D69" i="43"/>
  <c r="C69" i="43"/>
  <c r="F68" i="43"/>
  <c r="E68" i="43"/>
  <c r="D68" i="43"/>
  <c r="C68" i="43"/>
  <c r="F67" i="43"/>
  <c r="E67" i="43"/>
  <c r="D67" i="43"/>
  <c r="C67" i="43"/>
  <c r="F66" i="43"/>
  <c r="E66" i="43"/>
  <c r="D66" i="43"/>
  <c r="C66" i="43"/>
  <c r="F65" i="43"/>
  <c r="E65" i="43"/>
  <c r="D65" i="43"/>
  <c r="C65" i="43"/>
  <c r="F64" i="43"/>
  <c r="E64" i="43"/>
  <c r="D64" i="43"/>
  <c r="C64" i="43"/>
  <c r="F63" i="43"/>
  <c r="E63" i="43"/>
  <c r="D63" i="43"/>
  <c r="C63" i="43"/>
  <c r="F62" i="43"/>
  <c r="E62" i="43"/>
  <c r="D62" i="43"/>
  <c r="C62" i="43"/>
  <c r="F61" i="43"/>
  <c r="E61" i="43"/>
  <c r="D61" i="43"/>
  <c r="C61" i="43"/>
  <c r="F60" i="43"/>
  <c r="E60" i="43"/>
  <c r="D60" i="43"/>
  <c r="C60" i="43"/>
  <c r="F59" i="43"/>
  <c r="E59" i="43"/>
  <c r="D59" i="43"/>
  <c r="C59" i="43"/>
  <c r="F58" i="43"/>
  <c r="E58" i="43"/>
  <c r="D58" i="43"/>
  <c r="C58" i="43"/>
  <c r="F57" i="43"/>
  <c r="E57" i="43"/>
  <c r="D57" i="43"/>
  <c r="C57" i="43"/>
  <c r="F56" i="43"/>
  <c r="E56" i="43"/>
  <c r="D56" i="43"/>
  <c r="C56" i="43"/>
  <c r="F55" i="43"/>
  <c r="E55" i="43"/>
  <c r="D55" i="43"/>
  <c r="C55" i="43"/>
  <c r="F54" i="43"/>
  <c r="E54" i="43"/>
  <c r="D54" i="43"/>
  <c r="C54" i="43"/>
  <c r="F69" i="47"/>
  <c r="E69" i="47"/>
  <c r="D69" i="47"/>
  <c r="C69" i="47"/>
  <c r="F68" i="47"/>
  <c r="E68" i="47"/>
  <c r="D68" i="47"/>
  <c r="C68" i="47"/>
  <c r="F67" i="47"/>
  <c r="E67" i="47"/>
  <c r="D67" i="47"/>
  <c r="C67" i="47"/>
  <c r="F66" i="47"/>
  <c r="E66" i="47"/>
  <c r="D66" i="47"/>
  <c r="C66" i="47"/>
  <c r="F65" i="47"/>
  <c r="E65" i="47"/>
  <c r="D65" i="47"/>
  <c r="C65" i="47"/>
  <c r="F64" i="47"/>
  <c r="E64" i="47"/>
  <c r="D64" i="47"/>
  <c r="C64" i="47"/>
  <c r="F63" i="47"/>
  <c r="E63" i="47"/>
  <c r="D63" i="47"/>
  <c r="C63" i="47"/>
  <c r="F62" i="47"/>
  <c r="E62" i="47"/>
  <c r="D62" i="47"/>
  <c r="C62" i="47"/>
  <c r="F61" i="47"/>
  <c r="E61" i="47"/>
  <c r="D61" i="47"/>
  <c r="C61" i="47"/>
  <c r="F60" i="47"/>
  <c r="E60" i="47"/>
  <c r="D60" i="47"/>
  <c r="C60" i="47"/>
  <c r="F59" i="47"/>
  <c r="E59" i="47"/>
  <c r="D59" i="47"/>
  <c r="C59" i="47"/>
  <c r="F58" i="47"/>
  <c r="E58" i="47"/>
  <c r="D58" i="47"/>
  <c r="C58" i="47"/>
  <c r="F57" i="47"/>
  <c r="E57" i="47"/>
  <c r="D57" i="47"/>
  <c r="C57" i="47"/>
  <c r="F56" i="47"/>
  <c r="E56" i="47"/>
  <c r="D56" i="47"/>
  <c r="C56" i="47"/>
  <c r="F55" i="47"/>
  <c r="E55" i="47"/>
  <c r="D55" i="47"/>
  <c r="C55" i="47"/>
  <c r="F54" i="47"/>
  <c r="E54" i="47"/>
  <c r="D54" i="47"/>
  <c r="C54" i="47"/>
  <c r="F53" i="47"/>
  <c r="E53" i="47"/>
  <c r="D53" i="47"/>
  <c r="C53" i="47"/>
  <c r="F52" i="47"/>
  <c r="E52" i="47"/>
  <c r="D52" i="47"/>
  <c r="C52" i="47"/>
  <c r="G54" i="42"/>
  <c r="G55" i="42"/>
  <c r="G56" i="42"/>
  <c r="G57" i="42"/>
  <c r="G58" i="42"/>
  <c r="G59" i="42"/>
  <c r="G60" i="42"/>
  <c r="G61" i="42"/>
  <c r="G62" i="42"/>
  <c r="G63" i="42"/>
  <c r="G64" i="42"/>
  <c r="G65" i="42"/>
  <c r="G66" i="42"/>
  <c r="G67" i="42"/>
  <c r="G68" i="42"/>
  <c r="G69" i="42"/>
  <c r="G70" i="42"/>
  <c r="G71" i="42"/>
  <c r="F71" i="42"/>
  <c r="E71" i="42"/>
  <c r="D71" i="42"/>
  <c r="C71" i="42"/>
  <c r="F70" i="42"/>
  <c r="E70" i="42"/>
  <c r="D70" i="42"/>
  <c r="C70" i="42"/>
  <c r="F69" i="42"/>
  <c r="E69" i="42"/>
  <c r="D69" i="42"/>
  <c r="C69" i="42"/>
  <c r="F68" i="42"/>
  <c r="E68" i="42"/>
  <c r="D68" i="42"/>
  <c r="C68" i="42"/>
  <c r="F67" i="42"/>
  <c r="E67" i="42"/>
  <c r="D67" i="42"/>
  <c r="C67" i="42"/>
  <c r="F66" i="42"/>
  <c r="E66" i="42"/>
  <c r="D66" i="42"/>
  <c r="C66" i="42"/>
  <c r="F65" i="42"/>
  <c r="E65" i="42"/>
  <c r="D65" i="42"/>
  <c r="C65" i="42"/>
  <c r="F64" i="42"/>
  <c r="E64" i="42"/>
  <c r="D64" i="42"/>
  <c r="C64" i="42"/>
  <c r="F63" i="42"/>
  <c r="E63" i="42"/>
  <c r="D63" i="42"/>
  <c r="C63" i="42"/>
  <c r="F62" i="42"/>
  <c r="E62" i="42"/>
  <c r="D62" i="42"/>
  <c r="C62" i="42"/>
  <c r="F61" i="42"/>
  <c r="E61" i="42"/>
  <c r="D61" i="42"/>
  <c r="C61" i="42"/>
  <c r="F60" i="42"/>
  <c r="E60" i="42"/>
  <c r="D60" i="42"/>
  <c r="C60" i="42"/>
  <c r="F59" i="42"/>
  <c r="E59" i="42"/>
  <c r="D59" i="42"/>
  <c r="C59" i="42"/>
  <c r="F58" i="42"/>
  <c r="E58" i="42"/>
  <c r="D58" i="42"/>
  <c r="C58" i="42"/>
  <c r="F57" i="42"/>
  <c r="E57" i="42"/>
  <c r="D57" i="42"/>
  <c r="C57" i="42"/>
  <c r="F56" i="42"/>
  <c r="E56" i="42"/>
  <c r="D56" i="42"/>
  <c r="C56" i="42"/>
  <c r="F55" i="42"/>
  <c r="E55" i="42"/>
  <c r="D55" i="42"/>
  <c r="C55" i="42"/>
  <c r="F54" i="42"/>
  <c r="E54" i="42"/>
  <c r="D54" i="42"/>
  <c r="C54" i="42"/>
  <c r="F71" i="44"/>
  <c r="E71" i="44"/>
  <c r="D71" i="44"/>
  <c r="C71" i="44"/>
  <c r="F70" i="44"/>
  <c r="E70" i="44"/>
  <c r="D70" i="44"/>
  <c r="C70" i="44"/>
  <c r="F69" i="44"/>
  <c r="E69" i="44"/>
  <c r="D69" i="44"/>
  <c r="C69" i="44"/>
  <c r="F68" i="44"/>
  <c r="E68" i="44"/>
  <c r="D68" i="44"/>
  <c r="C68" i="44"/>
  <c r="F67" i="44"/>
  <c r="E67" i="44"/>
  <c r="D67" i="44"/>
  <c r="C67" i="44"/>
  <c r="F66" i="44"/>
  <c r="E66" i="44"/>
  <c r="D66" i="44"/>
  <c r="C66" i="44"/>
  <c r="F65" i="44"/>
  <c r="E65" i="44"/>
  <c r="D65" i="44"/>
  <c r="C65" i="44"/>
  <c r="F64" i="44"/>
  <c r="E64" i="44"/>
  <c r="D64" i="44"/>
  <c r="C64" i="44"/>
  <c r="F63" i="44"/>
  <c r="E63" i="44"/>
  <c r="D63" i="44"/>
  <c r="C63" i="44"/>
  <c r="F62" i="44"/>
  <c r="E62" i="44"/>
  <c r="D62" i="44"/>
  <c r="C62" i="44"/>
  <c r="F61" i="44"/>
  <c r="E61" i="44"/>
  <c r="D61" i="44"/>
  <c r="C61" i="44"/>
  <c r="F60" i="44"/>
  <c r="E60" i="44"/>
  <c r="D60" i="44"/>
  <c r="C60" i="44"/>
  <c r="F59" i="44"/>
  <c r="E59" i="44"/>
  <c r="D59" i="44"/>
  <c r="C59" i="44"/>
  <c r="F58" i="44"/>
  <c r="E58" i="44"/>
  <c r="D58" i="44"/>
  <c r="C58" i="44"/>
  <c r="F57" i="44"/>
  <c r="E57" i="44"/>
  <c r="D57" i="44"/>
  <c r="C57" i="44"/>
  <c r="F56" i="44"/>
  <c r="E56" i="44"/>
  <c r="D56" i="44"/>
  <c r="C56" i="44"/>
  <c r="F55" i="44"/>
  <c r="E55" i="44"/>
  <c r="D55" i="44"/>
  <c r="C55" i="44"/>
  <c r="F54" i="44"/>
  <c r="E54" i="44"/>
  <c r="D54" i="44"/>
  <c r="C54" i="44"/>
  <c r="F71" i="36"/>
  <c r="E71" i="36"/>
  <c r="D71" i="36"/>
  <c r="C71" i="36"/>
  <c r="F70" i="36"/>
  <c r="E70" i="36"/>
  <c r="D70" i="36"/>
  <c r="C70" i="36"/>
  <c r="F69" i="36"/>
  <c r="E69" i="36"/>
  <c r="D69" i="36"/>
  <c r="C69" i="36"/>
  <c r="F68" i="36"/>
  <c r="E68" i="36"/>
  <c r="D68" i="36"/>
  <c r="C68" i="36"/>
  <c r="F67" i="36"/>
  <c r="E67" i="36"/>
  <c r="D67" i="36"/>
  <c r="C67" i="36"/>
  <c r="F66" i="36"/>
  <c r="E66" i="36"/>
  <c r="D66" i="36"/>
  <c r="C66" i="36"/>
  <c r="F65" i="36"/>
  <c r="E65" i="36"/>
  <c r="D65" i="36"/>
  <c r="C65" i="36"/>
  <c r="F64" i="36"/>
  <c r="E64" i="36"/>
  <c r="D64" i="36"/>
  <c r="C64" i="36"/>
  <c r="F63" i="36"/>
  <c r="E63" i="36"/>
  <c r="D63" i="36"/>
  <c r="C63" i="36"/>
  <c r="F62" i="36"/>
  <c r="E62" i="36"/>
  <c r="D62" i="36"/>
  <c r="C62" i="36"/>
  <c r="F61" i="36"/>
  <c r="E61" i="36"/>
  <c r="D61" i="36"/>
  <c r="C61" i="36"/>
  <c r="F60" i="36"/>
  <c r="E60" i="36"/>
  <c r="D60" i="36"/>
  <c r="C60" i="36"/>
  <c r="F59" i="36"/>
  <c r="E59" i="36"/>
  <c r="D59" i="36"/>
  <c r="C59" i="36"/>
  <c r="F58" i="36"/>
  <c r="E58" i="36"/>
  <c r="D58" i="36"/>
  <c r="C58" i="36"/>
  <c r="F57" i="36"/>
  <c r="E57" i="36"/>
  <c r="D57" i="36"/>
  <c r="C57" i="36"/>
  <c r="F56" i="36"/>
  <c r="E56" i="36"/>
  <c r="D56" i="36"/>
  <c r="C56" i="36"/>
  <c r="F55" i="36"/>
  <c r="E55" i="36"/>
  <c r="D55" i="36"/>
  <c r="C55" i="36"/>
  <c r="F54" i="36"/>
  <c r="E54" i="36"/>
  <c r="D54" i="36"/>
  <c r="C54" i="36"/>
  <c r="F70" i="20"/>
  <c r="E70" i="20"/>
  <c r="D70" i="20"/>
  <c r="C70" i="20"/>
  <c r="F69" i="20"/>
  <c r="E69" i="20"/>
  <c r="D69" i="20"/>
  <c r="C69" i="20"/>
  <c r="F68" i="20"/>
  <c r="E68" i="20"/>
  <c r="D68" i="20"/>
  <c r="C68" i="20"/>
  <c r="F67" i="20"/>
  <c r="E67" i="20"/>
  <c r="D67" i="20"/>
  <c r="C67" i="20"/>
  <c r="F66" i="20"/>
  <c r="E66" i="20"/>
  <c r="D66" i="20"/>
  <c r="C66" i="20"/>
  <c r="F65" i="20"/>
  <c r="E65" i="20"/>
  <c r="D65" i="20"/>
  <c r="C65" i="20"/>
  <c r="F64" i="20"/>
  <c r="E64" i="20"/>
  <c r="D64" i="20"/>
  <c r="C64" i="20"/>
  <c r="F63" i="20"/>
  <c r="E63" i="20"/>
  <c r="D63" i="20"/>
  <c r="C63" i="20"/>
  <c r="F62" i="20"/>
  <c r="E62" i="20"/>
  <c r="D62" i="20"/>
  <c r="C62" i="20"/>
  <c r="F61" i="20"/>
  <c r="E61" i="20"/>
  <c r="D61" i="20"/>
  <c r="C61" i="20"/>
  <c r="F60" i="20"/>
  <c r="E60" i="20"/>
  <c r="D60" i="20"/>
  <c r="C60" i="20"/>
  <c r="F59" i="20"/>
  <c r="E59" i="20"/>
  <c r="D59" i="20"/>
  <c r="C59" i="20"/>
  <c r="F58" i="20"/>
  <c r="E58" i="20"/>
  <c r="D58" i="20"/>
  <c r="C58" i="20"/>
  <c r="F57" i="20"/>
  <c r="E57" i="20"/>
  <c r="D57" i="20"/>
  <c r="C57" i="20"/>
  <c r="F56" i="20"/>
  <c r="E56" i="20"/>
  <c r="D56" i="20"/>
  <c r="C56" i="20"/>
  <c r="F55" i="20"/>
  <c r="E55" i="20"/>
  <c r="D55" i="20"/>
  <c r="C55" i="20"/>
  <c r="F54" i="20"/>
  <c r="E54" i="20"/>
  <c r="D54" i="20"/>
  <c r="C54" i="20"/>
  <c r="F53" i="20"/>
  <c r="E53" i="20"/>
  <c r="D53" i="20"/>
  <c r="C53" i="20"/>
  <c r="C53" i="15"/>
  <c r="D53" i="15"/>
  <c r="E53" i="15"/>
  <c r="F53" i="15"/>
  <c r="C54" i="15"/>
  <c r="D54" i="15"/>
  <c r="E54" i="15"/>
  <c r="F54" i="15"/>
  <c r="C55" i="15"/>
  <c r="D55" i="15"/>
  <c r="E55" i="15"/>
  <c r="F55" i="15"/>
  <c r="C56" i="15"/>
  <c r="D56" i="15"/>
  <c r="E56" i="15"/>
  <c r="F56" i="15"/>
  <c r="C57" i="15"/>
  <c r="D57" i="15"/>
  <c r="E57" i="15"/>
  <c r="F57" i="15"/>
  <c r="C58" i="15"/>
  <c r="D58" i="15"/>
  <c r="E58" i="15"/>
  <c r="F58" i="15"/>
  <c r="C59" i="15"/>
  <c r="D59" i="15"/>
  <c r="E59" i="15"/>
  <c r="F59" i="15"/>
  <c r="C60" i="15"/>
  <c r="D60" i="15"/>
  <c r="E60" i="15"/>
  <c r="F60" i="15"/>
  <c r="C61" i="15"/>
  <c r="D61" i="15"/>
  <c r="E61" i="15"/>
  <c r="F61" i="15"/>
  <c r="C62" i="15"/>
  <c r="D62" i="15"/>
  <c r="E62" i="15"/>
  <c r="F62" i="15"/>
  <c r="C63" i="15"/>
  <c r="D63" i="15"/>
  <c r="E63" i="15"/>
  <c r="F63" i="15"/>
  <c r="C64" i="15"/>
  <c r="D64" i="15"/>
  <c r="E64" i="15"/>
  <c r="F64" i="15"/>
  <c r="C65" i="15"/>
  <c r="D65" i="15"/>
  <c r="E65" i="15"/>
  <c r="F65" i="15"/>
  <c r="C66" i="15"/>
  <c r="D66" i="15"/>
  <c r="E66" i="15"/>
  <c r="F66" i="15"/>
  <c r="C67" i="15"/>
  <c r="D67" i="15"/>
  <c r="E67" i="15"/>
  <c r="F67" i="15"/>
  <c r="C68" i="15"/>
  <c r="D68" i="15"/>
  <c r="E68" i="15"/>
  <c r="F68" i="15"/>
  <c r="D52" i="15"/>
  <c r="E52" i="15"/>
  <c r="F52" i="15"/>
  <c r="C69" i="15"/>
  <c r="D69" i="15"/>
  <c r="E69" i="15"/>
  <c r="F69" i="15"/>
  <c r="C52" i="15" l="1"/>
  <c r="F69" i="6"/>
  <c r="E69" i="6"/>
  <c r="D69" i="6"/>
  <c r="C69" i="6"/>
  <c r="F68" i="6"/>
  <c r="E68" i="6"/>
  <c r="D68" i="6"/>
  <c r="C68" i="6"/>
  <c r="F67" i="6"/>
  <c r="E67" i="6"/>
  <c r="D67" i="6"/>
  <c r="C67" i="6"/>
  <c r="F66" i="6"/>
  <c r="E66" i="6"/>
  <c r="D66" i="6"/>
  <c r="C66" i="6"/>
  <c r="F65" i="6"/>
  <c r="E65" i="6"/>
  <c r="D65" i="6"/>
  <c r="C65" i="6"/>
  <c r="F64" i="6"/>
  <c r="E64" i="6"/>
  <c r="D64" i="6"/>
  <c r="C64" i="6"/>
  <c r="F63" i="6"/>
  <c r="E63" i="6"/>
  <c r="D63" i="6"/>
  <c r="C63" i="6"/>
  <c r="F62" i="6"/>
  <c r="E62" i="6"/>
  <c r="D62" i="6"/>
  <c r="C62" i="6"/>
  <c r="F61" i="6"/>
  <c r="E61" i="6"/>
  <c r="D61" i="6"/>
  <c r="C61" i="6"/>
  <c r="F60" i="6"/>
  <c r="E60" i="6"/>
  <c r="D60" i="6"/>
  <c r="C60" i="6"/>
  <c r="F59" i="6"/>
  <c r="E59" i="6"/>
  <c r="D59" i="6"/>
  <c r="C59" i="6"/>
  <c r="F58" i="6"/>
  <c r="E58" i="6"/>
  <c r="D58" i="6"/>
  <c r="C58" i="6"/>
  <c r="F57" i="6"/>
  <c r="E57" i="6"/>
  <c r="D57" i="6"/>
  <c r="C57" i="6"/>
  <c r="F56" i="6"/>
  <c r="E56" i="6"/>
  <c r="D56" i="6"/>
  <c r="C56" i="6"/>
  <c r="F55" i="6"/>
  <c r="E55" i="6"/>
  <c r="D55" i="6"/>
  <c r="C55" i="6"/>
  <c r="F54" i="6"/>
  <c r="E54" i="6"/>
  <c r="D54" i="6"/>
  <c r="C54" i="6"/>
  <c r="F53" i="6"/>
  <c r="E53" i="6"/>
  <c r="D53" i="6"/>
  <c r="C53" i="6"/>
  <c r="F52" i="6"/>
  <c r="E52" i="6"/>
  <c r="D52" i="6"/>
  <c r="C52" i="6"/>
  <c r="F70" i="5"/>
  <c r="E70" i="5"/>
  <c r="D70" i="5"/>
  <c r="C70" i="5"/>
  <c r="F69" i="5"/>
  <c r="E69" i="5"/>
  <c r="D69" i="5"/>
  <c r="C69" i="5"/>
  <c r="F68" i="5"/>
  <c r="E68" i="5"/>
  <c r="D68" i="5"/>
  <c r="C68" i="5"/>
  <c r="F67" i="5"/>
  <c r="E67" i="5"/>
  <c r="D67" i="5"/>
  <c r="C67" i="5"/>
  <c r="F66" i="5"/>
  <c r="E66" i="5"/>
  <c r="D66" i="5"/>
  <c r="C66" i="5"/>
  <c r="F65" i="5"/>
  <c r="E65" i="5"/>
  <c r="D65" i="5"/>
  <c r="C65" i="5"/>
  <c r="F64" i="5"/>
  <c r="E64" i="5"/>
  <c r="D64" i="5"/>
  <c r="C64" i="5"/>
  <c r="F63" i="5"/>
  <c r="E63" i="5"/>
  <c r="D63" i="5"/>
  <c r="C63" i="5"/>
  <c r="F62" i="5"/>
  <c r="E62" i="5"/>
  <c r="D62" i="5"/>
  <c r="C62" i="5"/>
  <c r="F61" i="5"/>
  <c r="E61" i="5"/>
  <c r="D61" i="5"/>
  <c r="C61" i="5"/>
  <c r="F60" i="5"/>
  <c r="E60" i="5"/>
  <c r="D60" i="5"/>
  <c r="C60" i="5"/>
  <c r="F59" i="5"/>
  <c r="E59" i="5"/>
  <c r="D59" i="5"/>
  <c r="C59" i="5"/>
  <c r="F58" i="5"/>
  <c r="E58" i="5"/>
  <c r="D58" i="5"/>
  <c r="C58" i="5"/>
  <c r="F57" i="5"/>
  <c r="E57" i="5"/>
  <c r="D57" i="5"/>
  <c r="C57" i="5"/>
  <c r="F56" i="5"/>
  <c r="E56" i="5"/>
  <c r="D56" i="5"/>
  <c r="C56" i="5"/>
  <c r="F55" i="5"/>
  <c r="E55" i="5"/>
  <c r="D55" i="5"/>
  <c r="C55" i="5"/>
  <c r="F54" i="5"/>
  <c r="E54" i="5"/>
  <c r="D54" i="5"/>
  <c r="C54" i="5"/>
  <c r="F53" i="5"/>
  <c r="E53" i="5"/>
  <c r="D53" i="5"/>
  <c r="C53" i="5"/>
  <c r="F69" i="74"/>
  <c r="E69" i="74"/>
  <c r="D69" i="74"/>
  <c r="C69" i="74"/>
  <c r="F68" i="74"/>
  <c r="E68" i="74"/>
  <c r="D68" i="74"/>
  <c r="C68" i="74"/>
  <c r="F67" i="74"/>
  <c r="E67" i="74"/>
  <c r="D67" i="74"/>
  <c r="C67" i="74"/>
  <c r="F66" i="74"/>
  <c r="E66" i="74"/>
  <c r="D66" i="74"/>
  <c r="C66" i="74"/>
  <c r="F65" i="74"/>
  <c r="E65" i="74"/>
  <c r="D65" i="74"/>
  <c r="C65" i="74"/>
  <c r="F64" i="74"/>
  <c r="E64" i="74"/>
  <c r="D64" i="74"/>
  <c r="C64" i="74"/>
  <c r="F63" i="74"/>
  <c r="E63" i="74"/>
  <c r="D63" i="74"/>
  <c r="C63" i="74"/>
  <c r="F62" i="74"/>
  <c r="E62" i="74"/>
  <c r="D62" i="74"/>
  <c r="C62" i="74"/>
  <c r="F61" i="74"/>
  <c r="E61" i="74"/>
  <c r="D61" i="74"/>
  <c r="C61" i="74"/>
  <c r="F60" i="74"/>
  <c r="E60" i="74"/>
  <c r="D60" i="74"/>
  <c r="C60" i="74"/>
  <c r="F59" i="74"/>
  <c r="E59" i="74"/>
  <c r="D59" i="74"/>
  <c r="C59" i="74"/>
  <c r="F58" i="74"/>
  <c r="E58" i="74"/>
  <c r="D58" i="74"/>
  <c r="C58" i="74"/>
  <c r="F57" i="74"/>
  <c r="E57" i="74"/>
  <c r="D57" i="74"/>
  <c r="C57" i="74"/>
  <c r="F56" i="74"/>
  <c r="E56" i="74"/>
  <c r="D56" i="74"/>
  <c r="C56" i="74"/>
  <c r="F55" i="74"/>
  <c r="E55" i="74"/>
  <c r="D55" i="74"/>
  <c r="C55" i="74"/>
  <c r="F54" i="74"/>
  <c r="E54" i="74"/>
  <c r="D54" i="74"/>
  <c r="C54" i="74"/>
  <c r="F53" i="74"/>
  <c r="E53" i="74"/>
  <c r="D53" i="74"/>
  <c r="C53" i="74"/>
  <c r="F52" i="74"/>
  <c r="E52" i="74"/>
  <c r="D52" i="74"/>
  <c r="C52" i="74"/>
  <c r="F69" i="73"/>
  <c r="E69" i="73"/>
  <c r="D69" i="73"/>
  <c r="C69" i="73"/>
  <c r="F68" i="73"/>
  <c r="E68" i="73"/>
  <c r="D68" i="73"/>
  <c r="C68" i="73"/>
  <c r="F67" i="73"/>
  <c r="E67" i="73"/>
  <c r="D67" i="73"/>
  <c r="C67" i="73"/>
  <c r="F66" i="73"/>
  <c r="E66" i="73"/>
  <c r="D66" i="73"/>
  <c r="C66" i="73"/>
  <c r="F65" i="73"/>
  <c r="E65" i="73"/>
  <c r="D65" i="73"/>
  <c r="C65" i="73"/>
  <c r="F64" i="73"/>
  <c r="E64" i="73"/>
  <c r="D64" i="73"/>
  <c r="C64" i="73"/>
  <c r="F63" i="73"/>
  <c r="E63" i="73"/>
  <c r="D63" i="73"/>
  <c r="C63" i="73"/>
  <c r="F62" i="73"/>
  <c r="E62" i="73"/>
  <c r="D62" i="73"/>
  <c r="C62" i="73"/>
  <c r="F61" i="73"/>
  <c r="E61" i="73"/>
  <c r="D61" i="73"/>
  <c r="C61" i="73"/>
  <c r="F60" i="73"/>
  <c r="E60" i="73"/>
  <c r="D60" i="73"/>
  <c r="C60" i="73"/>
  <c r="F59" i="73"/>
  <c r="E59" i="73"/>
  <c r="D59" i="73"/>
  <c r="C59" i="73"/>
  <c r="F58" i="73"/>
  <c r="E58" i="73"/>
  <c r="D58" i="73"/>
  <c r="C58" i="73"/>
  <c r="F57" i="73"/>
  <c r="E57" i="73"/>
  <c r="D57" i="73"/>
  <c r="C57" i="73"/>
  <c r="F56" i="73"/>
  <c r="E56" i="73"/>
  <c r="D56" i="73"/>
  <c r="C56" i="73"/>
  <c r="F55" i="73"/>
  <c r="E55" i="73"/>
  <c r="D55" i="73"/>
  <c r="C55" i="73"/>
  <c r="F54" i="73"/>
  <c r="E54" i="73"/>
  <c r="D54" i="73"/>
  <c r="C54" i="73"/>
  <c r="F53" i="73"/>
  <c r="E53" i="73"/>
  <c r="D53" i="73"/>
  <c r="C53" i="73"/>
  <c r="F52" i="73"/>
  <c r="E52" i="73"/>
  <c r="D52" i="73"/>
  <c r="C52" i="73"/>
  <c r="F68" i="81"/>
  <c r="E68" i="81"/>
  <c r="D68" i="81"/>
  <c r="C68" i="81"/>
  <c r="F67" i="81"/>
  <c r="E67" i="81"/>
  <c r="D67" i="81"/>
  <c r="C67" i="81"/>
  <c r="F66" i="81"/>
  <c r="E66" i="81"/>
  <c r="D66" i="81"/>
  <c r="C66" i="81"/>
  <c r="F65" i="81"/>
  <c r="E65" i="81"/>
  <c r="D65" i="81"/>
  <c r="C65" i="81"/>
  <c r="F64" i="81"/>
  <c r="E64" i="81"/>
  <c r="D64" i="81"/>
  <c r="C64" i="81"/>
  <c r="F63" i="81"/>
  <c r="E63" i="81"/>
  <c r="D63" i="81"/>
  <c r="C63" i="81"/>
  <c r="F62" i="81"/>
  <c r="E62" i="81"/>
  <c r="D62" i="81"/>
  <c r="C62" i="81"/>
  <c r="F61" i="81"/>
  <c r="E61" i="81"/>
  <c r="D61" i="81"/>
  <c r="C61" i="81"/>
  <c r="F60" i="81"/>
  <c r="E60" i="81"/>
  <c r="D60" i="81"/>
  <c r="C60" i="81"/>
  <c r="F59" i="81"/>
  <c r="E59" i="81"/>
  <c r="D59" i="81"/>
  <c r="C59" i="81"/>
  <c r="F58" i="81"/>
  <c r="E58" i="81"/>
  <c r="D58" i="81"/>
  <c r="C58" i="81"/>
  <c r="F57" i="81"/>
  <c r="E57" i="81"/>
  <c r="D57" i="81"/>
  <c r="C57" i="81"/>
  <c r="F56" i="81"/>
  <c r="E56" i="81"/>
  <c r="D56" i="81"/>
  <c r="C56" i="81"/>
  <c r="F55" i="81"/>
  <c r="E55" i="81"/>
  <c r="D55" i="81"/>
  <c r="C55" i="81"/>
  <c r="F54" i="81"/>
  <c r="E54" i="81"/>
  <c r="D54" i="81"/>
  <c r="C54" i="81"/>
  <c r="F53" i="81"/>
  <c r="E53" i="81"/>
  <c r="D53" i="81"/>
  <c r="C53" i="81"/>
  <c r="F52" i="81"/>
  <c r="E52" i="81"/>
  <c r="D52" i="81"/>
  <c r="C52" i="81"/>
  <c r="C55" i="48" l="1"/>
  <c r="D55" i="48"/>
  <c r="E55" i="48"/>
  <c r="F55" i="48"/>
  <c r="C56" i="48"/>
  <c r="D56" i="48"/>
  <c r="E56" i="48"/>
  <c r="F56" i="48"/>
  <c r="C57" i="48"/>
  <c r="D57" i="48"/>
  <c r="E57" i="48"/>
  <c r="F57" i="48"/>
  <c r="C58" i="48"/>
  <c r="D58" i="48"/>
  <c r="E58" i="48"/>
  <c r="F58" i="48"/>
  <c r="C59" i="48"/>
  <c r="D59" i="48"/>
  <c r="E59" i="48"/>
  <c r="F59" i="48"/>
  <c r="C60" i="48"/>
  <c r="D60" i="48"/>
  <c r="E60" i="48"/>
  <c r="F60" i="48"/>
  <c r="C61" i="48"/>
  <c r="D61" i="48"/>
  <c r="E61" i="48"/>
  <c r="F61" i="48"/>
  <c r="C62" i="48"/>
  <c r="D62" i="48"/>
  <c r="E62" i="48"/>
  <c r="F62" i="48"/>
  <c r="C63" i="48"/>
  <c r="D63" i="48"/>
  <c r="E63" i="48"/>
  <c r="F63" i="48"/>
  <c r="C64" i="48"/>
  <c r="D64" i="48"/>
  <c r="E64" i="48"/>
  <c r="F64" i="48"/>
  <c r="C65" i="48"/>
  <c r="D65" i="48"/>
  <c r="E65" i="48"/>
  <c r="F65" i="48"/>
  <c r="C66" i="48"/>
  <c r="D66" i="48"/>
  <c r="E66" i="48"/>
  <c r="F66" i="48"/>
  <c r="C67" i="48"/>
  <c r="D67" i="48"/>
  <c r="E67" i="48"/>
  <c r="F67" i="48"/>
  <c r="C68" i="48"/>
  <c r="D68" i="48"/>
  <c r="E68" i="48"/>
  <c r="F68" i="48"/>
  <c r="C69" i="48"/>
  <c r="D69" i="48"/>
  <c r="E69" i="48"/>
  <c r="F69" i="48"/>
  <c r="C70" i="48"/>
  <c r="D70" i="48"/>
  <c r="E70" i="48"/>
  <c r="F70" i="48"/>
  <c r="C71" i="48"/>
  <c r="D71" i="48"/>
  <c r="E71" i="48"/>
  <c r="F71" i="48"/>
  <c r="D54" i="48"/>
  <c r="E54" i="48"/>
  <c r="F54" i="48"/>
  <c r="C54" i="48"/>
  <c r="C52" i="2"/>
  <c r="C55" i="45"/>
  <c r="D55" i="45"/>
  <c r="E55" i="45"/>
  <c r="F55" i="45"/>
  <c r="C56" i="45"/>
  <c r="D56" i="45"/>
  <c r="E56" i="45"/>
  <c r="F56" i="45"/>
  <c r="C57" i="45"/>
  <c r="D57" i="45"/>
  <c r="E57" i="45"/>
  <c r="F57" i="45"/>
  <c r="C58" i="45"/>
  <c r="D58" i="45"/>
  <c r="E58" i="45"/>
  <c r="F58" i="45"/>
  <c r="C59" i="45"/>
  <c r="D59" i="45"/>
  <c r="E59" i="45"/>
  <c r="F59" i="45"/>
  <c r="C60" i="45"/>
  <c r="D60" i="45"/>
  <c r="E60" i="45"/>
  <c r="F60" i="45"/>
  <c r="C61" i="45"/>
  <c r="D61" i="45"/>
  <c r="E61" i="45"/>
  <c r="F61" i="45"/>
  <c r="C62" i="45"/>
  <c r="D62" i="45"/>
  <c r="E62" i="45"/>
  <c r="F62" i="45"/>
  <c r="C63" i="45"/>
  <c r="D63" i="45"/>
  <c r="E63" i="45"/>
  <c r="F63" i="45"/>
  <c r="C64" i="45"/>
  <c r="D64" i="45"/>
  <c r="E64" i="45"/>
  <c r="F64" i="45"/>
  <c r="C65" i="45"/>
  <c r="D65" i="45"/>
  <c r="E65" i="45"/>
  <c r="F65" i="45"/>
  <c r="C66" i="45"/>
  <c r="D66" i="45"/>
  <c r="E66" i="45"/>
  <c r="F66" i="45"/>
  <c r="C67" i="45"/>
  <c r="D67" i="45"/>
  <c r="E67" i="45"/>
  <c r="F67" i="45"/>
  <c r="C68" i="45"/>
  <c r="D68" i="45"/>
  <c r="E68" i="45"/>
  <c r="F68" i="45"/>
  <c r="C69" i="45"/>
  <c r="D69" i="45"/>
  <c r="E69" i="45"/>
  <c r="F69" i="45"/>
  <c r="C70" i="45"/>
  <c r="D70" i="45"/>
  <c r="E70" i="45"/>
  <c r="F70" i="45"/>
  <c r="C71" i="45"/>
  <c r="D71" i="45"/>
  <c r="E71" i="45"/>
  <c r="F71" i="45"/>
  <c r="D54" i="45"/>
  <c r="E54" i="45"/>
  <c r="F54" i="45"/>
  <c r="C54" i="45"/>
  <c r="D54" i="61"/>
  <c r="E54" i="61"/>
  <c r="F54" i="61"/>
  <c r="C54" i="61"/>
  <c r="C53" i="2"/>
  <c r="D53" i="2"/>
  <c r="E53" i="2"/>
  <c r="F53" i="2"/>
  <c r="C54" i="2"/>
  <c r="D54" i="2"/>
  <c r="E54" i="2"/>
  <c r="F54" i="2"/>
  <c r="C55" i="2"/>
  <c r="D55" i="2"/>
  <c r="E55" i="2"/>
  <c r="F55" i="2"/>
  <c r="C56" i="2"/>
  <c r="D56" i="2"/>
  <c r="E56" i="2"/>
  <c r="F56" i="2"/>
  <c r="C57" i="2"/>
  <c r="D57" i="2"/>
  <c r="E57" i="2"/>
  <c r="F57" i="2"/>
  <c r="C58" i="2"/>
  <c r="D58" i="2"/>
  <c r="E58" i="2"/>
  <c r="F58" i="2"/>
  <c r="C59" i="2"/>
  <c r="D59" i="2"/>
  <c r="E59" i="2"/>
  <c r="F59" i="2"/>
  <c r="C60" i="2"/>
  <c r="D60" i="2"/>
  <c r="E60" i="2"/>
  <c r="F60" i="2"/>
  <c r="C61" i="2"/>
  <c r="D61" i="2"/>
  <c r="E61" i="2"/>
  <c r="F61" i="2"/>
  <c r="C62" i="2"/>
  <c r="D62" i="2"/>
  <c r="E62" i="2"/>
  <c r="F62" i="2"/>
  <c r="C63" i="2"/>
  <c r="D63" i="2"/>
  <c r="E63" i="2"/>
  <c r="F63" i="2"/>
  <c r="C64" i="2"/>
  <c r="D64" i="2"/>
  <c r="E64" i="2"/>
  <c r="F64" i="2"/>
  <c r="C65" i="2"/>
  <c r="D65" i="2"/>
  <c r="E65" i="2"/>
  <c r="F65" i="2"/>
  <c r="C66" i="2"/>
  <c r="D66" i="2"/>
  <c r="E66" i="2"/>
  <c r="F66" i="2"/>
  <c r="C67" i="2"/>
  <c r="D67" i="2"/>
  <c r="E67" i="2"/>
  <c r="F67" i="2"/>
  <c r="C68" i="2"/>
  <c r="D68" i="2"/>
  <c r="E68" i="2"/>
  <c r="F68" i="2"/>
  <c r="C69" i="2"/>
  <c r="D69" i="2"/>
  <c r="E69" i="2"/>
  <c r="F69" i="2"/>
  <c r="D52" i="2"/>
  <c r="E52" i="2"/>
  <c r="F52" i="2"/>
  <c r="C71" i="61"/>
  <c r="D71" i="61"/>
  <c r="E71" i="61"/>
  <c r="F71" i="61"/>
  <c r="C55" i="61"/>
  <c r="D55" i="61"/>
  <c r="E55" i="61"/>
  <c r="F55" i="61"/>
  <c r="C56" i="61"/>
  <c r="D56" i="61"/>
  <c r="E56" i="61"/>
  <c r="F56" i="61"/>
  <c r="C57" i="61"/>
  <c r="D57" i="61"/>
  <c r="E57" i="61"/>
  <c r="F57" i="61"/>
  <c r="C58" i="61"/>
  <c r="D58" i="61"/>
  <c r="E58" i="61"/>
  <c r="F58" i="61"/>
  <c r="C59" i="61"/>
  <c r="D59" i="61"/>
  <c r="E59" i="61"/>
  <c r="F59" i="61"/>
  <c r="C60" i="61"/>
  <c r="D60" i="61"/>
  <c r="E60" i="61"/>
  <c r="F60" i="61"/>
  <c r="C61" i="61"/>
  <c r="D61" i="61"/>
  <c r="E61" i="61"/>
  <c r="F61" i="61"/>
  <c r="C62" i="61"/>
  <c r="D62" i="61"/>
  <c r="E62" i="61"/>
  <c r="F62" i="61"/>
  <c r="C63" i="61"/>
  <c r="D63" i="61"/>
  <c r="E63" i="61"/>
  <c r="F63" i="61"/>
  <c r="C64" i="61"/>
  <c r="D64" i="61"/>
  <c r="E64" i="61"/>
  <c r="F64" i="61"/>
  <c r="C65" i="61"/>
  <c r="D65" i="61"/>
  <c r="E65" i="61"/>
  <c r="F65" i="61"/>
  <c r="C66" i="61"/>
  <c r="D66" i="61"/>
  <c r="E66" i="61"/>
  <c r="F66" i="61"/>
  <c r="C67" i="61"/>
  <c r="D67" i="61"/>
  <c r="E67" i="61"/>
  <c r="F67" i="61"/>
  <c r="C68" i="61"/>
  <c r="D68" i="61"/>
  <c r="E68" i="61"/>
  <c r="F68" i="61"/>
  <c r="C69" i="61"/>
  <c r="D69" i="61"/>
  <c r="E69" i="61"/>
  <c r="F69" i="61"/>
  <c r="C70" i="61"/>
  <c r="D70" i="61"/>
  <c r="E70" i="61"/>
  <c r="F70" i="61"/>
  <c r="K162" i="1"/>
  <c r="J162" i="1"/>
  <c r="I162" i="1"/>
  <c r="G71" i="36"/>
  <c r="G55" i="36"/>
  <c r="G56" i="36"/>
  <c r="G57" i="36"/>
  <c r="G58" i="36"/>
  <c r="G59" i="36"/>
  <c r="G60" i="36"/>
  <c r="G61" i="36"/>
  <c r="G62" i="36"/>
  <c r="G63" i="36"/>
  <c r="G64" i="36"/>
  <c r="G65" i="36"/>
  <c r="G66" i="36"/>
  <c r="G67" i="36"/>
  <c r="G68" i="36"/>
  <c r="G69" i="36"/>
  <c r="G70" i="36"/>
  <c r="G54" i="36"/>
  <c r="K161" i="1" l="1"/>
  <c r="J161" i="1"/>
  <c r="I161" i="1"/>
  <c r="K160" i="1"/>
  <c r="K159" i="1"/>
  <c r="K157" i="1"/>
  <c r="J160" i="1"/>
  <c r="J159" i="1"/>
  <c r="J157" i="1"/>
  <c r="I160" i="1"/>
  <c r="C45" i="81"/>
  <c r="C44" i="81"/>
  <c r="C43" i="81"/>
  <c r="C42" i="81"/>
  <c r="C41" i="81"/>
  <c r="C40" i="81"/>
  <c r="C39" i="81"/>
  <c r="C38" i="81"/>
  <c r="C37" i="81"/>
  <c r="C36" i="81"/>
  <c r="C35" i="81"/>
  <c r="C34" i="81"/>
  <c r="C33" i="81"/>
  <c r="C32" i="81"/>
  <c r="C31" i="81"/>
  <c r="C30" i="81"/>
  <c r="C29" i="81"/>
  <c r="C28" i="81"/>
  <c r="I159" i="1"/>
  <c r="I157" i="1"/>
  <c r="I156" i="1"/>
  <c r="I155" i="1"/>
  <c r="C28" i="78"/>
  <c r="C29" i="78"/>
  <c r="C30" i="78"/>
  <c r="C31" i="78"/>
  <c r="C32" i="78"/>
  <c r="C33" i="78"/>
  <c r="C34" i="78"/>
  <c r="C35" i="78"/>
  <c r="C36" i="78"/>
  <c r="C37" i="78"/>
  <c r="C38" i="78"/>
  <c r="C39" i="78"/>
  <c r="C40" i="78"/>
  <c r="C41" i="78"/>
  <c r="C42" i="78"/>
  <c r="C43" i="78"/>
  <c r="C44" i="78"/>
  <c r="C45" i="78"/>
  <c r="C28" i="77"/>
  <c r="C29" i="77"/>
  <c r="C30" i="77"/>
  <c r="C31" i="77"/>
  <c r="C32" i="77"/>
  <c r="C33" i="77"/>
  <c r="C34" i="77"/>
  <c r="C35" i="77"/>
  <c r="C36" i="77"/>
  <c r="C37" i="77"/>
  <c r="C38" i="77"/>
  <c r="C39" i="77"/>
  <c r="C40" i="77"/>
  <c r="C41" i="77"/>
  <c r="C42" i="77"/>
  <c r="C43" i="77"/>
  <c r="C44" i="77"/>
  <c r="C45" i="77"/>
  <c r="C28" i="75"/>
  <c r="C29" i="75"/>
  <c r="C30" i="75"/>
  <c r="C31" i="75"/>
  <c r="C32" i="75"/>
  <c r="C33" i="75"/>
  <c r="C34" i="75"/>
  <c r="C35" i="75"/>
  <c r="C36" i="75"/>
  <c r="C37" i="75"/>
  <c r="C38" i="75"/>
  <c r="C39" i="75"/>
  <c r="C40" i="75"/>
  <c r="C41" i="75"/>
  <c r="C42" i="75"/>
  <c r="C43" i="75"/>
  <c r="C44" i="75"/>
  <c r="C45" i="75"/>
  <c r="C28" i="74"/>
  <c r="C29" i="74"/>
  <c r="C30" i="74"/>
  <c r="C31" i="74"/>
  <c r="C32" i="74"/>
  <c r="C33" i="74"/>
  <c r="C34" i="74"/>
  <c r="C35" i="74"/>
  <c r="C36" i="74"/>
  <c r="C37" i="74"/>
  <c r="C38" i="74"/>
  <c r="C39" i="74"/>
  <c r="C40" i="74"/>
  <c r="C41" i="74"/>
  <c r="C42" i="74"/>
  <c r="C43" i="74"/>
  <c r="C44" i="74"/>
  <c r="C45" i="74"/>
  <c r="C28" i="73"/>
  <c r="C29" i="73"/>
  <c r="C30" i="73"/>
  <c r="C31" i="73"/>
  <c r="C32" i="73"/>
  <c r="C33" i="73"/>
  <c r="C34" i="73"/>
  <c r="C35" i="73"/>
  <c r="C36" i="73"/>
  <c r="C37" i="73"/>
  <c r="C38" i="73"/>
  <c r="C39" i="73"/>
  <c r="C40" i="73"/>
  <c r="C41" i="73"/>
  <c r="C42" i="73"/>
  <c r="C43" i="73"/>
  <c r="C44" i="73"/>
  <c r="C45" i="73"/>
  <c r="C28" i="72"/>
  <c r="C29" i="72"/>
  <c r="C30" i="72"/>
  <c r="C31" i="72"/>
  <c r="C32" i="72"/>
  <c r="C33" i="72"/>
  <c r="C34" i="72"/>
  <c r="C35" i="72"/>
  <c r="C36" i="72"/>
  <c r="C37" i="72"/>
  <c r="C38" i="72"/>
  <c r="C39" i="72"/>
  <c r="C40" i="72"/>
  <c r="C41" i="72"/>
  <c r="C42" i="72"/>
  <c r="C43" i="72"/>
  <c r="C44" i="72"/>
  <c r="C45" i="72"/>
  <c r="C45" i="71"/>
  <c r="C28" i="71"/>
  <c r="C29" i="71"/>
  <c r="C30" i="71"/>
  <c r="C31" i="71"/>
  <c r="C32" i="71"/>
  <c r="C33" i="71"/>
  <c r="C34" i="71"/>
  <c r="C35" i="71"/>
  <c r="C36" i="71"/>
  <c r="C37" i="71"/>
  <c r="C38" i="71"/>
  <c r="C39" i="71"/>
  <c r="C40" i="71"/>
  <c r="C41" i="71"/>
  <c r="C42" i="71"/>
  <c r="C43" i="71"/>
  <c r="C44" i="71"/>
  <c r="C28" i="70"/>
  <c r="C29" i="70"/>
  <c r="C30" i="70"/>
  <c r="C31" i="70"/>
  <c r="C32" i="70"/>
  <c r="C33" i="70"/>
  <c r="C34" i="70"/>
  <c r="C35" i="70"/>
  <c r="C36" i="70"/>
  <c r="C37" i="70"/>
  <c r="C38" i="70"/>
  <c r="C39" i="70"/>
  <c r="C40" i="70"/>
  <c r="C41" i="70"/>
  <c r="C42" i="70"/>
  <c r="C43" i="70"/>
  <c r="C44" i="70"/>
  <c r="C45" i="70"/>
  <c r="C28" i="69"/>
  <c r="C29" i="69"/>
  <c r="C30" i="69"/>
  <c r="C31" i="69"/>
  <c r="C32" i="69"/>
  <c r="C33" i="69"/>
  <c r="C34" i="69"/>
  <c r="C35" i="69"/>
  <c r="C36" i="69"/>
  <c r="C37" i="69"/>
  <c r="C38" i="69"/>
  <c r="C39" i="69"/>
  <c r="C40" i="69"/>
  <c r="C41" i="69"/>
  <c r="C42" i="69"/>
  <c r="C43" i="69"/>
  <c r="C44" i="69"/>
  <c r="C45" i="69"/>
  <c r="C28" i="68"/>
  <c r="C29" i="68"/>
  <c r="C30" i="68"/>
  <c r="C31" i="68"/>
  <c r="C32" i="68"/>
  <c r="C33" i="68"/>
  <c r="C34" i="68"/>
  <c r="C35" i="68"/>
  <c r="C36" i="68"/>
  <c r="C37" i="68"/>
  <c r="C38" i="68"/>
  <c r="C39" i="68"/>
  <c r="C40" i="68"/>
  <c r="C41" i="68"/>
  <c r="C42" i="68"/>
  <c r="C43" i="68"/>
  <c r="C44" i="68"/>
  <c r="C45" i="68"/>
  <c r="C31" i="44" l="1"/>
  <c r="C32" i="44"/>
  <c r="C33" i="44"/>
  <c r="C34" i="44"/>
  <c r="C35" i="44"/>
  <c r="C36" i="44"/>
  <c r="C37" i="44"/>
  <c r="C38" i="44"/>
  <c r="C39" i="44"/>
  <c r="C40" i="44"/>
  <c r="C41" i="44"/>
  <c r="C42" i="44"/>
  <c r="C43" i="44"/>
  <c r="C44" i="44"/>
  <c r="C45" i="44"/>
  <c r="C46" i="44"/>
  <c r="C47" i="44"/>
  <c r="AA30" i="17" l="1"/>
  <c r="AA31" i="17"/>
  <c r="AA32" i="17"/>
  <c r="AA33" i="17"/>
  <c r="AA34" i="17"/>
  <c r="AA35" i="17"/>
  <c r="AA36" i="17"/>
  <c r="AA37" i="17"/>
  <c r="AA38" i="17"/>
  <c r="AA39" i="17"/>
  <c r="AA40" i="17"/>
  <c r="AA41" i="17"/>
  <c r="AA42" i="17"/>
  <c r="AA43" i="17"/>
  <c r="AA44" i="17"/>
  <c r="AA45" i="17"/>
  <c r="AA46" i="17"/>
  <c r="C301" i="1" l="1"/>
  <c r="K156" i="1" l="1"/>
  <c r="J156" i="1"/>
  <c r="H156" i="1" l="1"/>
  <c r="K155" i="1"/>
  <c r="J155" i="1"/>
  <c r="H155" i="1"/>
  <c r="C31" i="61"/>
  <c r="C32" i="61"/>
  <c r="C33" i="61"/>
  <c r="C34" i="61"/>
  <c r="C35" i="61"/>
  <c r="C36" i="61"/>
  <c r="C37" i="61"/>
  <c r="C38" i="61"/>
  <c r="C39" i="61"/>
  <c r="C40" i="61"/>
  <c r="C41" i="61"/>
  <c r="C42" i="61"/>
  <c r="C43" i="61"/>
  <c r="C44" i="61"/>
  <c r="D69" i="1" l="1"/>
  <c r="C69" i="1"/>
  <c r="F69" i="1" l="1"/>
  <c r="E69" i="1"/>
  <c r="K150" i="1" l="1"/>
  <c r="J150" i="1"/>
  <c r="F68" i="1" l="1"/>
  <c r="E68" i="1"/>
  <c r="C150" i="1" l="1"/>
  <c r="C45" i="61"/>
  <c r="K149" i="1" l="1"/>
  <c r="J149" i="1"/>
  <c r="F67" i="1"/>
  <c r="E67" i="1"/>
  <c r="F66" i="1" l="1"/>
  <c r="E66" i="1"/>
  <c r="K148" i="1" l="1"/>
  <c r="J148" i="1"/>
  <c r="C46" i="20" l="1"/>
  <c r="G241" i="1" s="1"/>
  <c r="F65" i="1" l="1"/>
  <c r="E65" i="1"/>
  <c r="K147" i="1"/>
  <c r="J147" i="1"/>
  <c r="C29" i="47" l="1"/>
  <c r="C30" i="47"/>
  <c r="C31" i="47"/>
  <c r="C32" i="47"/>
  <c r="C33" i="47"/>
  <c r="C34" i="47"/>
  <c r="C35" i="47"/>
  <c r="C36" i="47"/>
  <c r="C37" i="47"/>
  <c r="C38" i="47"/>
  <c r="C39" i="47"/>
  <c r="C40" i="47"/>
  <c r="C41" i="47"/>
  <c r="C42" i="47"/>
  <c r="C43" i="47"/>
  <c r="C28" i="47"/>
  <c r="C30" i="44" l="1"/>
  <c r="C30" i="20"/>
  <c r="C31" i="20"/>
  <c r="C32" i="20"/>
  <c r="C33" i="20"/>
  <c r="C34" i="20"/>
  <c r="C35" i="20"/>
  <c r="C36" i="20"/>
  <c r="C37" i="20"/>
  <c r="C38" i="20"/>
  <c r="C39" i="20"/>
  <c r="C40" i="20"/>
  <c r="C41" i="20"/>
  <c r="C42" i="20"/>
  <c r="C43" i="20"/>
  <c r="C44" i="20"/>
  <c r="C45" i="20"/>
  <c r="C29" i="20"/>
  <c r="C29" i="15"/>
  <c r="C30" i="15"/>
  <c r="C31" i="15"/>
  <c r="C32" i="15"/>
  <c r="C33" i="15"/>
  <c r="C34" i="15"/>
  <c r="C35" i="15"/>
  <c r="C36" i="15"/>
  <c r="C37" i="15"/>
  <c r="C38" i="15"/>
  <c r="C39" i="15"/>
  <c r="C40" i="15"/>
  <c r="C41" i="15"/>
  <c r="C42" i="15"/>
  <c r="C43" i="15"/>
  <c r="C44" i="15"/>
  <c r="C28" i="15"/>
  <c r="C29" i="45"/>
  <c r="C30" i="45"/>
  <c r="C31" i="45"/>
  <c r="C32" i="45"/>
  <c r="C33" i="45"/>
  <c r="C34" i="45"/>
  <c r="C35" i="45"/>
  <c r="C36" i="45"/>
  <c r="C37" i="45"/>
  <c r="C38" i="45"/>
  <c r="C39" i="45"/>
  <c r="C40" i="45"/>
  <c r="C41" i="45"/>
  <c r="C42" i="45"/>
  <c r="C43" i="45"/>
  <c r="C44" i="45"/>
  <c r="C28" i="45"/>
  <c r="C29" i="2" l="1"/>
  <c r="C30" i="2"/>
  <c r="C31" i="2"/>
  <c r="C32" i="2"/>
  <c r="C33" i="2"/>
  <c r="C34" i="2"/>
  <c r="C35" i="2"/>
  <c r="C36" i="2"/>
  <c r="C37" i="2"/>
  <c r="C38" i="2"/>
  <c r="C39" i="2"/>
  <c r="C40" i="2"/>
  <c r="C41" i="2"/>
  <c r="C42" i="2"/>
  <c r="C43" i="2"/>
  <c r="C44" i="2"/>
  <c r="C28" i="2"/>
  <c r="AA29" i="31"/>
  <c r="AA30" i="31"/>
  <c r="AA31" i="31"/>
  <c r="AA32" i="31"/>
  <c r="AA33" i="31"/>
  <c r="AA34" i="31"/>
  <c r="AA35" i="31"/>
  <c r="AA36" i="31"/>
  <c r="AA37" i="31"/>
  <c r="AA38" i="31"/>
  <c r="AA39" i="31"/>
  <c r="AA40" i="31"/>
  <c r="AA41" i="31"/>
  <c r="AA42" i="31"/>
  <c r="AA43" i="31"/>
  <c r="AA44" i="31"/>
  <c r="AA28" i="31"/>
  <c r="AA29" i="17"/>
  <c r="C29" i="6"/>
  <c r="C30" i="6"/>
  <c r="C31" i="6"/>
  <c r="C32" i="6"/>
  <c r="C33" i="6"/>
  <c r="C34" i="6"/>
  <c r="C35" i="6"/>
  <c r="C36" i="6"/>
  <c r="C37" i="6"/>
  <c r="C38" i="6"/>
  <c r="C39" i="6"/>
  <c r="C40" i="6"/>
  <c r="C41" i="6"/>
  <c r="C42" i="6"/>
  <c r="C43" i="6"/>
  <c r="C44" i="6"/>
  <c r="C28" i="6"/>
  <c r="C30" i="5"/>
  <c r="C31" i="5"/>
  <c r="C32" i="5"/>
  <c r="C33" i="5"/>
  <c r="C34" i="5"/>
  <c r="C35" i="5"/>
  <c r="C36" i="5"/>
  <c r="C37" i="5"/>
  <c r="C38" i="5"/>
  <c r="C39" i="5"/>
  <c r="C40" i="5"/>
  <c r="C41" i="5"/>
  <c r="C42" i="5"/>
  <c r="C43" i="5"/>
  <c r="C44" i="5"/>
  <c r="C45" i="5"/>
  <c r="C29" i="5"/>
  <c r="D304" i="1" l="1"/>
  <c r="C45" i="45"/>
  <c r="C45" i="47" l="1"/>
  <c r="C45" i="15"/>
  <c r="C36" i="48"/>
  <c r="C35" i="48"/>
  <c r="C29" i="48"/>
  <c r="C43" i="48"/>
  <c r="C42" i="48"/>
  <c r="C34" i="48"/>
  <c r="C37" i="48"/>
  <c r="C33" i="48"/>
  <c r="C32" i="48"/>
  <c r="C40" i="48"/>
  <c r="C39" i="48"/>
  <c r="C31" i="48"/>
  <c r="C28" i="48"/>
  <c r="C44" i="48"/>
  <c r="C41" i="48"/>
  <c r="C38" i="48"/>
  <c r="C30" i="48"/>
  <c r="C45" i="2" l="1"/>
  <c r="C45" i="6"/>
  <c r="F77" i="1" s="1"/>
  <c r="C46" i="5"/>
  <c r="AA45" i="31"/>
  <c r="C45" i="48" l="1"/>
  <c r="H147" i="1" s="1"/>
  <c r="G208" i="1" l="1"/>
  <c r="F208" i="1"/>
  <c r="K126" i="1"/>
  <c r="J126" i="1"/>
  <c r="H126" i="1"/>
  <c r="F44" i="1"/>
  <c r="E44" i="1"/>
  <c r="G207" i="1"/>
  <c r="F207" i="1"/>
  <c r="K125" i="1"/>
  <c r="J125" i="1"/>
  <c r="H125" i="1"/>
  <c r="F43" i="1"/>
  <c r="E43" i="1"/>
  <c r="G206" i="1"/>
  <c r="F206" i="1"/>
  <c r="K124" i="1"/>
  <c r="J124" i="1"/>
  <c r="H124" i="1"/>
  <c r="F42" i="1"/>
  <c r="E42" i="1"/>
  <c r="G205" i="1"/>
  <c r="F205" i="1"/>
  <c r="K123" i="1"/>
  <c r="J123" i="1"/>
  <c r="H123" i="1"/>
  <c r="F41" i="1"/>
  <c r="E41" i="1"/>
  <c r="H267" i="1"/>
  <c r="F267" i="1"/>
  <c r="D267" i="1"/>
  <c r="G204" i="1"/>
  <c r="F204" i="1"/>
  <c r="K122" i="1"/>
  <c r="J122" i="1"/>
  <c r="H122" i="1"/>
  <c r="F40" i="1"/>
  <c r="E40" i="1"/>
  <c r="H266" i="1"/>
  <c r="F266" i="1"/>
  <c r="D266" i="1"/>
  <c r="G203" i="1"/>
  <c r="F203" i="1"/>
  <c r="K121" i="1"/>
  <c r="J121" i="1"/>
  <c r="H121" i="1"/>
  <c r="F39" i="1"/>
  <c r="E39" i="1"/>
  <c r="H265" i="1"/>
  <c r="F265" i="1"/>
  <c r="D262" i="1"/>
  <c r="D265" i="1"/>
  <c r="G202" i="1"/>
  <c r="F202" i="1"/>
  <c r="K120" i="1"/>
  <c r="J120" i="1"/>
  <c r="H120" i="1"/>
  <c r="F38" i="1"/>
  <c r="E38" i="1"/>
  <c r="H264" i="1"/>
  <c r="H263" i="1"/>
  <c r="H262" i="1"/>
  <c r="H261" i="1"/>
  <c r="H260" i="1"/>
  <c r="F264" i="1"/>
  <c r="F263" i="1"/>
  <c r="F262" i="1"/>
  <c r="F261" i="1"/>
  <c r="F260" i="1"/>
  <c r="D264" i="1"/>
  <c r="G201" i="1"/>
  <c r="F201" i="1"/>
  <c r="F37" i="1"/>
  <c r="E37" i="1"/>
  <c r="K119" i="1"/>
  <c r="J119" i="1"/>
  <c r="H119" i="1"/>
  <c r="F36" i="1"/>
  <c r="E36" i="1"/>
  <c r="K118" i="1"/>
  <c r="J118" i="1"/>
  <c r="H118" i="1"/>
  <c r="D263" i="1"/>
  <c r="G200" i="1"/>
  <c r="F200" i="1"/>
  <c r="G199" i="1"/>
  <c r="F199" i="1"/>
  <c r="F35" i="1"/>
  <c r="E35" i="1"/>
  <c r="K117" i="1"/>
  <c r="J117" i="1"/>
  <c r="H117" i="1"/>
  <c r="D261" i="1"/>
  <c r="D260" i="1"/>
  <c r="G198" i="1"/>
  <c r="F198" i="1"/>
  <c r="F34" i="1"/>
  <c r="E34" i="1"/>
  <c r="K116" i="1"/>
  <c r="J116" i="1"/>
  <c r="H116" i="1"/>
  <c r="G179" i="1"/>
  <c r="G180" i="1"/>
  <c r="G181" i="1"/>
  <c r="G182" i="1"/>
  <c r="G183" i="1"/>
  <c r="G184" i="1"/>
  <c r="G185" i="1"/>
  <c r="G186" i="1"/>
  <c r="G187" i="1"/>
  <c r="G188" i="1"/>
  <c r="G189" i="1"/>
  <c r="G190" i="1"/>
  <c r="G191" i="1"/>
  <c r="G192" i="1"/>
  <c r="G193" i="1"/>
  <c r="G194" i="1"/>
  <c r="G195" i="1"/>
  <c r="G196" i="1"/>
  <c r="G197" i="1"/>
  <c r="G174" i="1"/>
  <c r="G175" i="1"/>
  <c r="G176" i="1"/>
  <c r="G177" i="1"/>
  <c r="G178" i="1"/>
  <c r="G173" i="1"/>
  <c r="F197" i="1"/>
  <c r="F33" i="1"/>
  <c r="E33" i="1"/>
  <c r="K115" i="1"/>
  <c r="J115" i="1"/>
  <c r="H115" i="1"/>
  <c r="F196" i="1"/>
  <c r="K114" i="1"/>
  <c r="J114" i="1"/>
  <c r="H114" i="1"/>
  <c r="Z23" i="31"/>
  <c r="Z23" i="17"/>
  <c r="F32" i="1"/>
  <c r="E32" i="1"/>
  <c r="F195" i="1"/>
  <c r="K113" i="1"/>
  <c r="J113" i="1"/>
  <c r="F31" i="1"/>
  <c r="E31" i="1"/>
  <c r="H113" i="1"/>
  <c r="Y23" i="31"/>
  <c r="Y23" i="17"/>
  <c r="F194" i="1"/>
  <c r="F30" i="1"/>
  <c r="E30" i="1"/>
  <c r="K112" i="1"/>
  <c r="J112" i="1"/>
  <c r="H112" i="1"/>
  <c r="T29" i="31"/>
  <c r="T30" i="31"/>
  <c r="T31" i="31"/>
  <c r="T32" i="31"/>
  <c r="T33" i="31"/>
  <c r="T34" i="31"/>
  <c r="T35" i="31"/>
  <c r="T36" i="31"/>
  <c r="T37" i="31"/>
  <c r="T38" i="31"/>
  <c r="T39" i="31"/>
  <c r="T40" i="31"/>
  <c r="T41" i="31"/>
  <c r="T42" i="31"/>
  <c r="T43" i="31"/>
  <c r="T44" i="31"/>
  <c r="T28" i="31"/>
  <c r="X23" i="31"/>
  <c r="T30" i="17"/>
  <c r="T31" i="17"/>
  <c r="T32" i="17"/>
  <c r="T33" i="17"/>
  <c r="T34" i="17"/>
  <c r="T35" i="17"/>
  <c r="T36" i="17"/>
  <c r="T37" i="17"/>
  <c r="T38" i="17"/>
  <c r="T39" i="17"/>
  <c r="T40" i="17"/>
  <c r="T41" i="17"/>
  <c r="T42" i="17"/>
  <c r="T43" i="17"/>
  <c r="T44" i="17"/>
  <c r="T45" i="17"/>
  <c r="T29" i="17"/>
  <c r="X23" i="17"/>
  <c r="F193" i="1"/>
  <c r="F29" i="1"/>
  <c r="E29" i="1"/>
  <c r="K111" i="1"/>
  <c r="J111" i="1"/>
  <c r="H111" i="1"/>
  <c r="S29" i="31"/>
  <c r="S30" i="31"/>
  <c r="S31" i="31"/>
  <c r="S32" i="31"/>
  <c r="S33" i="31"/>
  <c r="S34" i="31"/>
  <c r="S35" i="31"/>
  <c r="S36" i="31"/>
  <c r="S37" i="31"/>
  <c r="S38" i="31"/>
  <c r="S39" i="31"/>
  <c r="S40" i="31"/>
  <c r="S41" i="31"/>
  <c r="S42" i="31"/>
  <c r="S43" i="31"/>
  <c r="S44" i="31"/>
  <c r="S28" i="31"/>
  <c r="W23" i="31"/>
  <c r="S45" i="17"/>
  <c r="S44" i="17"/>
  <c r="S43" i="17"/>
  <c r="S42" i="17"/>
  <c r="S41" i="17"/>
  <c r="S40" i="17"/>
  <c r="S39" i="17"/>
  <c r="S38" i="17"/>
  <c r="S37" i="17"/>
  <c r="S36" i="17"/>
  <c r="S35" i="17"/>
  <c r="S34" i="17"/>
  <c r="S33" i="17"/>
  <c r="S32" i="17"/>
  <c r="S31" i="17"/>
  <c r="S30" i="17"/>
  <c r="S29" i="17"/>
  <c r="W23" i="17"/>
  <c r="R44" i="31"/>
  <c r="Q44" i="31"/>
  <c r="P44" i="31"/>
  <c r="O44" i="31"/>
  <c r="N44" i="31"/>
  <c r="M44" i="31"/>
  <c r="L44" i="31"/>
  <c r="K44" i="31"/>
  <c r="J44" i="31"/>
  <c r="I44" i="31"/>
  <c r="H44" i="31"/>
  <c r="G44" i="31"/>
  <c r="F44" i="31"/>
  <c r="E44" i="31"/>
  <c r="D44" i="31"/>
  <c r="C44" i="31"/>
  <c r="R43" i="31"/>
  <c r="Q43" i="31"/>
  <c r="P43" i="31"/>
  <c r="O43" i="31"/>
  <c r="N43" i="31"/>
  <c r="M43" i="31"/>
  <c r="L43" i="31"/>
  <c r="K43" i="31"/>
  <c r="J43" i="31"/>
  <c r="I43" i="31"/>
  <c r="H43" i="31"/>
  <c r="G43" i="31"/>
  <c r="F43" i="31"/>
  <c r="E43" i="31"/>
  <c r="D43" i="31"/>
  <c r="C43" i="31"/>
  <c r="R42" i="31"/>
  <c r="Q42" i="31"/>
  <c r="P42" i="31"/>
  <c r="O42" i="31"/>
  <c r="N42" i="31"/>
  <c r="M42" i="31"/>
  <c r="L42" i="31"/>
  <c r="K42" i="31"/>
  <c r="J42" i="31"/>
  <c r="I42" i="31"/>
  <c r="H42" i="31"/>
  <c r="G42" i="31"/>
  <c r="F42" i="31"/>
  <c r="E42" i="31"/>
  <c r="D42" i="31"/>
  <c r="C42" i="31"/>
  <c r="R41" i="31"/>
  <c r="Q41" i="31"/>
  <c r="P41" i="31"/>
  <c r="O41" i="31"/>
  <c r="N41" i="31"/>
  <c r="M41" i="31"/>
  <c r="L41" i="31"/>
  <c r="K41" i="31"/>
  <c r="J41" i="31"/>
  <c r="I41" i="31"/>
  <c r="H41" i="31"/>
  <c r="G41" i="31"/>
  <c r="F41" i="31"/>
  <c r="E41" i="31"/>
  <c r="D41" i="31"/>
  <c r="C41" i="31"/>
  <c r="R40" i="31"/>
  <c r="Q40" i="31"/>
  <c r="P40" i="31"/>
  <c r="O40" i="31"/>
  <c r="N40" i="31"/>
  <c r="M40" i="31"/>
  <c r="L40" i="31"/>
  <c r="K40" i="31"/>
  <c r="J40" i="31"/>
  <c r="I40" i="31"/>
  <c r="H40" i="31"/>
  <c r="G40" i="31"/>
  <c r="F40" i="31"/>
  <c r="E40" i="31"/>
  <c r="D40" i="31"/>
  <c r="C40" i="31"/>
  <c r="R39" i="31"/>
  <c r="Q39" i="31"/>
  <c r="P39" i="31"/>
  <c r="O39" i="31"/>
  <c r="N39" i="31"/>
  <c r="M39" i="31"/>
  <c r="L39" i="31"/>
  <c r="K39" i="31"/>
  <c r="J39" i="31"/>
  <c r="I39" i="31"/>
  <c r="H39" i="31"/>
  <c r="G39" i="31"/>
  <c r="F39" i="31"/>
  <c r="E39" i="31"/>
  <c r="D39" i="31"/>
  <c r="C39" i="31"/>
  <c r="R38" i="31"/>
  <c r="Q38" i="31"/>
  <c r="P38" i="31"/>
  <c r="O38" i="31"/>
  <c r="N38" i="31"/>
  <c r="M38" i="31"/>
  <c r="L38" i="31"/>
  <c r="K38" i="31"/>
  <c r="J38" i="31"/>
  <c r="I38" i="31"/>
  <c r="H38" i="31"/>
  <c r="G38" i="31"/>
  <c r="F38" i="31"/>
  <c r="E38" i="31"/>
  <c r="D38" i="31"/>
  <c r="C38" i="31"/>
  <c r="R37" i="31"/>
  <c r="Q37" i="31"/>
  <c r="P37" i="31"/>
  <c r="O37" i="31"/>
  <c r="N37" i="31"/>
  <c r="M37" i="31"/>
  <c r="L37" i="31"/>
  <c r="K37" i="31"/>
  <c r="J37" i="31"/>
  <c r="I37" i="31"/>
  <c r="H37" i="31"/>
  <c r="G37" i="31"/>
  <c r="F37" i="31"/>
  <c r="E37" i="31"/>
  <c r="D37" i="31"/>
  <c r="C37" i="31"/>
  <c r="R36" i="31"/>
  <c r="Q36" i="31"/>
  <c r="P36" i="31"/>
  <c r="O36" i="31"/>
  <c r="N36" i="31"/>
  <c r="M36" i="31"/>
  <c r="L36" i="31"/>
  <c r="K36" i="31"/>
  <c r="J36" i="31"/>
  <c r="I36" i="31"/>
  <c r="H36" i="31"/>
  <c r="G36" i="31"/>
  <c r="F36" i="31"/>
  <c r="E36" i="31"/>
  <c r="D36" i="31"/>
  <c r="C36" i="31"/>
  <c r="R35" i="31"/>
  <c r="Q35" i="31"/>
  <c r="P35" i="31"/>
  <c r="O35" i="31"/>
  <c r="N35" i="31"/>
  <c r="M35" i="31"/>
  <c r="L35" i="31"/>
  <c r="K35" i="31"/>
  <c r="J35" i="31"/>
  <c r="I35" i="31"/>
  <c r="H35" i="31"/>
  <c r="G35" i="31"/>
  <c r="F35" i="31"/>
  <c r="E35" i="31"/>
  <c r="D35" i="31"/>
  <c r="C35" i="31"/>
  <c r="R34" i="31"/>
  <c r="Q34" i="31"/>
  <c r="P34" i="31"/>
  <c r="O34" i="31"/>
  <c r="N34" i="31"/>
  <c r="M34" i="31"/>
  <c r="L34" i="31"/>
  <c r="K34" i="31"/>
  <c r="J34" i="31"/>
  <c r="I34" i="31"/>
  <c r="H34" i="31"/>
  <c r="G34" i="31"/>
  <c r="F34" i="31"/>
  <c r="E34" i="31"/>
  <c r="D34" i="31"/>
  <c r="C34" i="31"/>
  <c r="R33" i="31"/>
  <c r="Q33" i="31"/>
  <c r="P33" i="31"/>
  <c r="O33" i="31"/>
  <c r="N33" i="31"/>
  <c r="M33" i="31"/>
  <c r="L33" i="31"/>
  <c r="K33" i="31"/>
  <c r="J33" i="31"/>
  <c r="I33" i="31"/>
  <c r="H33" i="31"/>
  <c r="G33" i="31"/>
  <c r="F33" i="31"/>
  <c r="E33" i="31"/>
  <c r="D33" i="31"/>
  <c r="C33" i="31"/>
  <c r="R32" i="31"/>
  <c r="Q32" i="31"/>
  <c r="P32" i="31"/>
  <c r="O32" i="31"/>
  <c r="N32" i="31"/>
  <c r="M32" i="31"/>
  <c r="L32" i="31"/>
  <c r="K32" i="31"/>
  <c r="J32" i="31"/>
  <c r="I32" i="31"/>
  <c r="H32" i="31"/>
  <c r="G32" i="31"/>
  <c r="F32" i="31"/>
  <c r="E32" i="31"/>
  <c r="D32" i="31"/>
  <c r="C32" i="31"/>
  <c r="R31" i="31"/>
  <c r="Q31" i="31"/>
  <c r="P31" i="31"/>
  <c r="O31" i="31"/>
  <c r="N31" i="31"/>
  <c r="M31" i="31"/>
  <c r="L31" i="31"/>
  <c r="K31" i="31"/>
  <c r="J31" i="31"/>
  <c r="I31" i="31"/>
  <c r="H31" i="31"/>
  <c r="G31" i="31"/>
  <c r="F31" i="31"/>
  <c r="E31" i="31"/>
  <c r="D31" i="31"/>
  <c r="C31" i="31"/>
  <c r="R30" i="31"/>
  <c r="Q30" i="31"/>
  <c r="P30" i="31"/>
  <c r="O30" i="31"/>
  <c r="N30" i="31"/>
  <c r="M30" i="31"/>
  <c r="L30" i="31"/>
  <c r="K30" i="31"/>
  <c r="J30" i="31"/>
  <c r="I30" i="31"/>
  <c r="H30" i="31"/>
  <c r="G30" i="31"/>
  <c r="F30" i="31"/>
  <c r="E30" i="31"/>
  <c r="D30" i="31"/>
  <c r="C30" i="31"/>
  <c r="R29" i="31"/>
  <c r="Q29" i="31"/>
  <c r="P29" i="31"/>
  <c r="O29" i="31"/>
  <c r="N29" i="31"/>
  <c r="M29" i="31"/>
  <c r="L29" i="31"/>
  <c r="K29" i="31"/>
  <c r="J29" i="31"/>
  <c r="I29" i="31"/>
  <c r="H29" i="31"/>
  <c r="G29" i="31"/>
  <c r="F29" i="31"/>
  <c r="E29" i="31"/>
  <c r="D29" i="31"/>
  <c r="C29" i="31"/>
  <c r="R28" i="31"/>
  <c r="Q28" i="31"/>
  <c r="P28" i="31"/>
  <c r="O28" i="31"/>
  <c r="N28" i="31"/>
  <c r="M28" i="31"/>
  <c r="L28" i="31"/>
  <c r="K28" i="31"/>
  <c r="J28" i="31"/>
  <c r="I28" i="31"/>
  <c r="H28" i="31"/>
  <c r="G28" i="31"/>
  <c r="F28" i="31"/>
  <c r="E28" i="31"/>
  <c r="D28" i="31"/>
  <c r="C28" i="31"/>
  <c r="V23" i="31"/>
  <c r="D23" i="31"/>
  <c r="E23" i="31"/>
  <c r="F23" i="31"/>
  <c r="G23" i="31"/>
  <c r="H23" i="31"/>
  <c r="I23" i="31"/>
  <c r="J23" i="31"/>
  <c r="K23" i="31"/>
  <c r="L23" i="31"/>
  <c r="M23" i="31"/>
  <c r="N23" i="31"/>
  <c r="O23" i="31"/>
  <c r="P23" i="31"/>
  <c r="Q23" i="31"/>
  <c r="R23" i="31"/>
  <c r="S23" i="31"/>
  <c r="T23" i="31"/>
  <c r="U23" i="31"/>
  <c r="C23" i="31"/>
  <c r="C23" i="17"/>
  <c r="D23" i="17"/>
  <c r="E23" i="17"/>
  <c r="F23" i="17"/>
  <c r="G23" i="17"/>
  <c r="H23" i="17"/>
  <c r="I23" i="17"/>
  <c r="J23" i="17"/>
  <c r="K23" i="17"/>
  <c r="L23" i="17"/>
  <c r="M23" i="17"/>
  <c r="N23" i="17"/>
  <c r="O23" i="17"/>
  <c r="P23" i="17"/>
  <c r="Q23" i="17"/>
  <c r="R23" i="17"/>
  <c r="S23" i="17"/>
  <c r="T23" i="17"/>
  <c r="U23" i="17"/>
  <c r="V23" i="17"/>
  <c r="O30" i="17"/>
  <c r="O31" i="17"/>
  <c r="O32" i="17"/>
  <c r="O33" i="17"/>
  <c r="O34" i="17"/>
  <c r="O35" i="17"/>
  <c r="O36" i="17"/>
  <c r="O37" i="17"/>
  <c r="O38" i="17"/>
  <c r="O39" i="17"/>
  <c r="O40" i="17"/>
  <c r="O41" i="17"/>
  <c r="O42" i="17"/>
  <c r="O43" i="17"/>
  <c r="O44" i="17"/>
  <c r="O45" i="17"/>
  <c r="R30" i="17"/>
  <c r="R31" i="17"/>
  <c r="R32" i="17"/>
  <c r="R33" i="17"/>
  <c r="R34" i="17"/>
  <c r="R35" i="17"/>
  <c r="R36" i="17"/>
  <c r="R37" i="17"/>
  <c r="R38" i="17"/>
  <c r="R39" i="17"/>
  <c r="R40" i="17"/>
  <c r="R41" i="17"/>
  <c r="R42" i="17"/>
  <c r="R43" i="17"/>
  <c r="R44" i="17"/>
  <c r="R45" i="17"/>
  <c r="R29" i="17"/>
  <c r="F192" i="1"/>
  <c r="K110" i="1"/>
  <c r="J110" i="1"/>
  <c r="H110" i="1"/>
  <c r="F28" i="1"/>
  <c r="E28" i="1"/>
  <c r="F191" i="1"/>
  <c r="F27" i="1"/>
  <c r="E27" i="1"/>
  <c r="Q30" i="17"/>
  <c r="Q31" i="17"/>
  <c r="Q32" i="17"/>
  <c r="Q33" i="17"/>
  <c r="Q34" i="17"/>
  <c r="Q35" i="17"/>
  <c r="Q36" i="17"/>
  <c r="Q37" i="17"/>
  <c r="Q38" i="17"/>
  <c r="Q39" i="17"/>
  <c r="Q40" i="17"/>
  <c r="Q41" i="17"/>
  <c r="Q42" i="17"/>
  <c r="Q43" i="17"/>
  <c r="Q44" i="17"/>
  <c r="Q45" i="17"/>
  <c r="Q29" i="17"/>
  <c r="K109" i="1"/>
  <c r="J109" i="1"/>
  <c r="H109" i="1"/>
  <c r="F26" i="1"/>
  <c r="E26" i="1"/>
  <c r="F190" i="1"/>
  <c r="P30" i="17"/>
  <c r="P31" i="17"/>
  <c r="P32" i="17"/>
  <c r="P33" i="17"/>
  <c r="P34" i="17"/>
  <c r="P35" i="17"/>
  <c r="P36" i="17"/>
  <c r="P37" i="17"/>
  <c r="P38" i="17"/>
  <c r="P39" i="17"/>
  <c r="P40" i="17"/>
  <c r="P41" i="17"/>
  <c r="P42" i="17"/>
  <c r="P43" i="17"/>
  <c r="P44" i="17"/>
  <c r="P45" i="17"/>
  <c r="P29" i="17"/>
  <c r="K108" i="1"/>
  <c r="J108" i="1"/>
  <c r="H108" i="1"/>
  <c r="O29" i="17"/>
  <c r="L30" i="17"/>
  <c r="L31" i="17"/>
  <c r="L32" i="17"/>
  <c r="L33" i="17"/>
  <c r="L34" i="17"/>
  <c r="L35" i="17"/>
  <c r="L36" i="17"/>
  <c r="L37" i="17"/>
  <c r="L38" i="17"/>
  <c r="L39" i="17"/>
  <c r="L40" i="17"/>
  <c r="L41" i="17"/>
  <c r="L42" i="17"/>
  <c r="L43" i="17"/>
  <c r="L44" i="17"/>
  <c r="L45" i="17"/>
  <c r="L29" i="17"/>
  <c r="F189" i="1"/>
  <c r="F25" i="1"/>
  <c r="E25" i="1"/>
  <c r="K107" i="1"/>
  <c r="J107" i="1"/>
  <c r="H107" i="1"/>
  <c r="F188" i="1"/>
  <c r="F174" i="1"/>
  <c r="F175" i="1"/>
  <c r="F176" i="1"/>
  <c r="F173" i="1"/>
  <c r="K92" i="1"/>
  <c r="K93" i="1"/>
  <c r="K94" i="1"/>
  <c r="K91" i="1"/>
  <c r="J92" i="1"/>
  <c r="J93" i="1"/>
  <c r="J94" i="1"/>
  <c r="J91" i="1"/>
  <c r="H92" i="1"/>
  <c r="H93" i="1"/>
  <c r="H94" i="1"/>
  <c r="H91" i="1"/>
  <c r="E10" i="1"/>
  <c r="E11" i="1"/>
  <c r="E12" i="1"/>
  <c r="E13" i="1"/>
  <c r="E14" i="1"/>
  <c r="E15" i="1"/>
  <c r="E16" i="1"/>
  <c r="E17" i="1"/>
  <c r="E18" i="1"/>
  <c r="E19" i="1"/>
  <c r="E20" i="1"/>
  <c r="E21" i="1"/>
  <c r="E22" i="1"/>
  <c r="E23" i="1"/>
  <c r="E24" i="1"/>
  <c r="E9" i="1"/>
  <c r="F10" i="1"/>
  <c r="F11" i="1"/>
  <c r="F12" i="1"/>
  <c r="F13" i="1"/>
  <c r="F14" i="1"/>
  <c r="F15" i="1"/>
  <c r="F16" i="1"/>
  <c r="F17" i="1"/>
  <c r="F18" i="1"/>
  <c r="F19" i="1"/>
  <c r="F20" i="1"/>
  <c r="F21" i="1"/>
  <c r="F22" i="1"/>
  <c r="F23" i="1"/>
  <c r="F24" i="1"/>
  <c r="F9" i="1"/>
  <c r="K106" i="1"/>
  <c r="J106" i="1"/>
  <c r="H106" i="1"/>
  <c r="N30" i="17"/>
  <c r="N31" i="17"/>
  <c r="N32" i="17"/>
  <c r="N33" i="17"/>
  <c r="N34" i="17"/>
  <c r="N35" i="17"/>
  <c r="N36" i="17"/>
  <c r="N37" i="17"/>
  <c r="N38" i="17"/>
  <c r="N39" i="17"/>
  <c r="N40" i="17"/>
  <c r="N41" i="17"/>
  <c r="N42" i="17"/>
  <c r="N43" i="17"/>
  <c r="N44" i="17"/>
  <c r="N45" i="17"/>
  <c r="N29" i="17"/>
  <c r="K105" i="1"/>
  <c r="J105" i="1"/>
  <c r="F187" i="1"/>
  <c r="H105" i="1"/>
  <c r="M30" i="17"/>
  <c r="M31" i="17"/>
  <c r="M32" i="17"/>
  <c r="M33" i="17"/>
  <c r="M34" i="17"/>
  <c r="M35" i="17"/>
  <c r="M36" i="17"/>
  <c r="M37" i="17"/>
  <c r="M38" i="17"/>
  <c r="M39" i="17"/>
  <c r="M40" i="17"/>
  <c r="M41" i="17"/>
  <c r="M42" i="17"/>
  <c r="M43" i="17"/>
  <c r="M44" i="17"/>
  <c r="M45" i="17"/>
  <c r="M29" i="17"/>
  <c r="F186" i="1"/>
  <c r="K104" i="1"/>
  <c r="J104" i="1"/>
  <c r="H104" i="1"/>
  <c r="F181" i="1"/>
  <c r="F184" i="1"/>
  <c r="F185" i="1"/>
  <c r="K103" i="1"/>
  <c r="J103" i="1"/>
  <c r="H103" i="1"/>
  <c r="K102" i="1"/>
  <c r="J102" i="1"/>
  <c r="H102" i="1"/>
  <c r="K29" i="17"/>
  <c r="K30" i="17"/>
  <c r="K31" i="17"/>
  <c r="K32" i="17"/>
  <c r="K33" i="17"/>
  <c r="K34" i="17"/>
  <c r="K35" i="17"/>
  <c r="K36" i="17"/>
  <c r="K37" i="17"/>
  <c r="K38" i="17"/>
  <c r="K39" i="17"/>
  <c r="K40" i="17"/>
  <c r="K41" i="17"/>
  <c r="K42" i="17"/>
  <c r="K43" i="17"/>
  <c r="K44" i="17"/>
  <c r="K45" i="17"/>
  <c r="E35" i="17"/>
  <c r="J30" i="17"/>
  <c r="J31" i="17"/>
  <c r="J32" i="17"/>
  <c r="J33" i="17"/>
  <c r="J34" i="17"/>
  <c r="J35" i="17"/>
  <c r="J36" i="17"/>
  <c r="J37" i="17"/>
  <c r="J38" i="17"/>
  <c r="J39" i="17"/>
  <c r="J40" i="17"/>
  <c r="J41" i="17"/>
  <c r="J42" i="17"/>
  <c r="J43" i="17"/>
  <c r="J44" i="17"/>
  <c r="J45" i="17"/>
  <c r="J29" i="17"/>
  <c r="I30" i="17"/>
  <c r="I31" i="17"/>
  <c r="I32" i="17"/>
  <c r="I33" i="17"/>
  <c r="I34" i="17"/>
  <c r="I35" i="17"/>
  <c r="I36" i="17"/>
  <c r="I37" i="17"/>
  <c r="I38" i="17"/>
  <c r="I39" i="17"/>
  <c r="I40" i="17"/>
  <c r="I41" i="17"/>
  <c r="I42" i="17"/>
  <c r="I43" i="17"/>
  <c r="I44" i="17"/>
  <c r="I45" i="17"/>
  <c r="F183" i="1"/>
  <c r="F182" i="1"/>
  <c r="K101" i="1"/>
  <c r="J101" i="1"/>
  <c r="H101" i="1"/>
  <c r="K100" i="1"/>
  <c r="J100" i="1"/>
  <c r="H100" i="1"/>
  <c r="I29" i="17"/>
  <c r="H30" i="17"/>
  <c r="H31" i="17"/>
  <c r="H32" i="17"/>
  <c r="H33" i="17"/>
  <c r="H34" i="17"/>
  <c r="H35" i="17"/>
  <c r="H36" i="17"/>
  <c r="H37" i="17"/>
  <c r="H39" i="17"/>
  <c r="H40" i="17"/>
  <c r="H45" i="17"/>
  <c r="H41" i="17"/>
  <c r="H42" i="17"/>
  <c r="H43" i="17"/>
  <c r="H44" i="17"/>
  <c r="H38" i="17"/>
  <c r="H29" i="17"/>
  <c r="D45" i="17"/>
  <c r="E45" i="17"/>
  <c r="F45" i="17"/>
  <c r="G45" i="17"/>
  <c r="C45" i="17"/>
  <c r="G30" i="17"/>
  <c r="G31" i="17"/>
  <c r="G32" i="17"/>
  <c r="G33" i="17"/>
  <c r="G34" i="17"/>
  <c r="G35" i="17"/>
  <c r="G36" i="17"/>
  <c r="G37" i="17"/>
  <c r="G39" i="17"/>
  <c r="G40" i="17"/>
  <c r="G41" i="17"/>
  <c r="G42" i="17"/>
  <c r="G43" i="17"/>
  <c r="K99" i="1"/>
  <c r="J99" i="1"/>
  <c r="H99" i="1"/>
  <c r="C29" i="17"/>
  <c r="D29" i="17"/>
  <c r="E29" i="17"/>
  <c r="F29" i="17"/>
  <c r="G29" i="17"/>
  <c r="C30" i="17"/>
  <c r="D30" i="17"/>
  <c r="E30" i="17"/>
  <c r="F30" i="17"/>
  <c r="C31" i="17"/>
  <c r="D31" i="17"/>
  <c r="E31" i="17"/>
  <c r="F31" i="17"/>
  <c r="C32" i="17"/>
  <c r="D32" i="17"/>
  <c r="E32" i="17"/>
  <c r="F32" i="17"/>
  <c r="C33" i="17"/>
  <c r="D33" i="17"/>
  <c r="E33" i="17"/>
  <c r="F33" i="17"/>
  <c r="C34" i="17"/>
  <c r="D34" i="17"/>
  <c r="E34" i="17"/>
  <c r="F34" i="17"/>
  <c r="C35" i="17"/>
  <c r="D35" i="17"/>
  <c r="F35" i="17"/>
  <c r="C36" i="17"/>
  <c r="D36" i="17"/>
  <c r="E36" i="17"/>
  <c r="F36" i="17"/>
  <c r="C37" i="17"/>
  <c r="D37" i="17"/>
  <c r="E37" i="17"/>
  <c r="F37" i="17"/>
  <c r="C39" i="17"/>
  <c r="D39" i="17"/>
  <c r="E39" i="17"/>
  <c r="F39" i="17"/>
  <c r="C40" i="17"/>
  <c r="D40" i="17"/>
  <c r="E40" i="17"/>
  <c r="F40" i="17"/>
  <c r="C41" i="17"/>
  <c r="D41" i="17"/>
  <c r="E41" i="17"/>
  <c r="F41" i="17"/>
  <c r="C42" i="17"/>
  <c r="D42" i="17"/>
  <c r="E42" i="17"/>
  <c r="F42" i="17"/>
  <c r="C43" i="17"/>
  <c r="D43" i="17"/>
  <c r="E43" i="17"/>
  <c r="F43" i="17"/>
  <c r="C44" i="17"/>
  <c r="D44" i="17"/>
  <c r="E44" i="17"/>
  <c r="F44" i="17"/>
  <c r="G44" i="17"/>
  <c r="C38" i="17"/>
  <c r="D38" i="17"/>
  <c r="E38" i="17"/>
  <c r="F38" i="17"/>
  <c r="G38" i="17"/>
  <c r="F180" i="1"/>
  <c r="F179" i="1"/>
  <c r="K98" i="1"/>
  <c r="K97" i="1"/>
  <c r="J98" i="1"/>
  <c r="J97" i="1"/>
  <c r="H97" i="1"/>
  <c r="H98" i="1"/>
  <c r="F178" i="1"/>
  <c r="F177" i="1"/>
  <c r="K95" i="1"/>
  <c r="J95" i="1"/>
  <c r="H95" i="1"/>
  <c r="K96" i="1"/>
  <c r="J96" i="1"/>
  <c r="H96" i="1"/>
  <c r="S46" i="17" l="1"/>
  <c r="F46" i="17"/>
  <c r="M46" i="17"/>
  <c r="F45" i="31"/>
  <c r="T45" i="31"/>
  <c r="C45" i="31"/>
  <c r="I46" i="17"/>
  <c r="H45" i="31"/>
  <c r="O45" i="31"/>
  <c r="N45" i="31"/>
  <c r="J45" i="31"/>
  <c r="R46" i="17"/>
  <c r="K45" i="31"/>
  <c r="N46" i="17"/>
  <c r="G45" i="31"/>
  <c r="R45" i="31"/>
  <c r="K46" i="17"/>
  <c r="C46" i="17"/>
  <c r="L46" i="17"/>
  <c r="D45" i="31"/>
  <c r="J46" i="17"/>
  <c r="T46" i="17"/>
  <c r="O46" i="17"/>
  <c r="Q45" i="31"/>
  <c r="I45" i="31"/>
  <c r="Q46" i="17"/>
  <c r="P46" i="17"/>
  <c r="H46" i="17"/>
  <c r="D46" i="17"/>
  <c r="S45" i="31"/>
  <c r="M45" i="31"/>
  <c r="E46" i="17"/>
  <c r="L45" i="31"/>
  <c r="G46" i="17"/>
  <c r="P45" i="31"/>
  <c r="E45"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K115" authorId="0" shapeId="0" xr:uid="{00000000-0006-0000-0100-000001000000}">
      <text>
        <r>
          <rPr>
            <b/>
            <sz val="9"/>
            <color indexed="81"/>
            <rFont val="Tahoma"/>
            <family val="2"/>
          </rPr>
          <t>“</t>
        </r>
        <r>
          <rPr>
            <sz val="8"/>
            <color indexed="81"/>
            <rFont val="Verdana"/>
            <family val="2"/>
          </rPr>
          <t>Las sentencias del TJUE de 14 de marzo de 2013 y la posterior del TS de 9 de mayo sobre la cláusula suelo, unidas a las reformas normativas producidas como consecuencia de las mismas  (Ley 1/2013, de 14 de mayo, reformada por la Ley 8/2013 de 26 de junio) han provocado un aumento significativo de los procedimientos derivados de acciones relacionadas con condiciones generales de la contratación, ya que la declaración de nulidad de las cláusulas abusivas de las hipotecas es una competencia que queda exclusivamente reservada a los juzgados de lo mercantil.</t>
        </r>
      </text>
    </comment>
  </commentList>
</comments>
</file>

<file path=xl/sharedStrings.xml><?xml version="1.0" encoding="utf-8"?>
<sst xmlns="http://schemas.openxmlformats.org/spreadsheetml/2006/main" count="2240" uniqueCount="340">
  <si>
    <t>Resumen</t>
  </si>
  <si>
    <t>Definiciones y conceptos</t>
  </si>
  <si>
    <t>MATERIA CONCURSAL</t>
  </si>
  <si>
    <t>MATERIA LABORAL</t>
  </si>
  <si>
    <t>Concursos de personas jurídicas por TSJ</t>
  </si>
  <si>
    <t>Despidos presentados por TSJ</t>
  </si>
  <si>
    <t>Concursos de personas naturales empresarios por TSJ</t>
  </si>
  <si>
    <t>Reclamaciones de cantidad presentadas por TSJ</t>
  </si>
  <si>
    <t>Concursos de personas naturales NO empresarios por TSJ</t>
  </si>
  <si>
    <t>Total de concursos presentados por TSJ</t>
  </si>
  <si>
    <t>MATERIA CIVIL</t>
  </si>
  <si>
    <t>Total de concursos declarados por TSJ</t>
  </si>
  <si>
    <t>Ejecuciones hipotecarias presentadas por TSJ</t>
  </si>
  <si>
    <t>Concursos aperturados en fase de convenio por TSJ</t>
  </si>
  <si>
    <t>Procedimientos Monitorios presentados por TSJ</t>
  </si>
  <si>
    <t>Concursos que han iniciado fase de liquidación por TSJ</t>
  </si>
  <si>
    <t>Lanzamientos recibidos en los Servicios Comunes por TSJ</t>
  </si>
  <si>
    <t>Concursos. Expedientes del art. 169 TRLC (E.R.E.) por TSJ</t>
  </si>
  <si>
    <t>Lanzamientos con cumplimiento positivo en los Servicios Comunes por TSJ</t>
  </si>
  <si>
    <t>Concursos sin masa declarados por TSJ</t>
  </si>
  <si>
    <t>Total lanzamientos practicados por TSJ</t>
  </si>
  <si>
    <t xml:space="preserve">Lanzamientos practicados como consecuencia de procedimientos de ejecución hipotecaria </t>
  </si>
  <si>
    <t>Procedimientos Especiales de Microempresas presentados por TSJ. Persona natural</t>
  </si>
  <si>
    <t xml:space="preserve">Lanzamientos practicados como consecuencia de procedimientos derivados de la Ley de Arrendamientos Urbanos </t>
  </si>
  <si>
    <t>Total de Procedimientos Especiales de Microempresas presentados por TSJ</t>
  </si>
  <si>
    <t xml:space="preserve">Otros lanzamientos practicados </t>
  </si>
  <si>
    <t>Procedimientos Especiales de Microempresas aperturados por TSJ</t>
  </si>
  <si>
    <t>Verbales posesorios por ocupación ilegal de viviendas ingresados</t>
  </si>
  <si>
    <t>Procedimientos Especiales de Microempresas de continuación aperturados por TSJ</t>
  </si>
  <si>
    <t>Procedimientos Especiales de Microempresas de liquidación aperturados por TSJ</t>
  </si>
  <si>
    <t>Despidos</t>
  </si>
  <si>
    <t>Reclamaciones de cantidad</t>
  </si>
  <si>
    <t>Evolución despidos</t>
  </si>
  <si>
    <t>Evolución reclamaciones de cantidad</t>
  </si>
  <si>
    <t>07-T1</t>
  </si>
  <si>
    <t>07-T2</t>
  </si>
  <si>
    <t>07-T3</t>
  </si>
  <si>
    <t>07-T4</t>
  </si>
  <si>
    <t>08-T1</t>
  </si>
  <si>
    <t>08-T2</t>
  </si>
  <si>
    <t>08-T3</t>
  </si>
  <si>
    <t>08-T4</t>
  </si>
  <si>
    <t>09-T1</t>
  </si>
  <si>
    <t>09-T2</t>
  </si>
  <si>
    <t>09-T3</t>
  </si>
  <si>
    <t>09-T4</t>
  </si>
  <si>
    <t>10-T1</t>
  </si>
  <si>
    <t>10-T2</t>
  </si>
  <si>
    <t>10-T3</t>
  </si>
  <si>
    <t>10-T4</t>
  </si>
  <si>
    <t>11-T1</t>
  </si>
  <si>
    <t>11-T2</t>
  </si>
  <si>
    <t>11-T3</t>
  </si>
  <si>
    <t>11-T4</t>
  </si>
  <si>
    <t>12-T1</t>
  </si>
  <si>
    <t>12-T2</t>
  </si>
  <si>
    <t>12-T3</t>
  </si>
  <si>
    <t>12-T4</t>
  </si>
  <si>
    <t>13-T1</t>
  </si>
  <si>
    <t>13-T2</t>
  </si>
  <si>
    <t>13-T3</t>
  </si>
  <si>
    <t>13-T4</t>
  </si>
  <si>
    <t>14-T1</t>
  </si>
  <si>
    <t>14-T2</t>
  </si>
  <si>
    <t>14-T3</t>
  </si>
  <si>
    <t>14-T4</t>
  </si>
  <si>
    <t>15-T1</t>
  </si>
  <si>
    <t>15-T2</t>
  </si>
  <si>
    <t>15-T3</t>
  </si>
  <si>
    <t>15-T4</t>
  </si>
  <si>
    <t>16-T1</t>
  </si>
  <si>
    <t>16-T2</t>
  </si>
  <si>
    <t>16-T3</t>
  </si>
  <si>
    <t>16-T4</t>
  </si>
  <si>
    <t>17-T1</t>
  </si>
  <si>
    <t>17-T2</t>
  </si>
  <si>
    <t>17-T3</t>
  </si>
  <si>
    <t>17-T4</t>
  </si>
  <si>
    <t>18-T1</t>
  </si>
  <si>
    <t>18-T2</t>
  </si>
  <si>
    <t>18-T3</t>
  </si>
  <si>
    <t>18-T4</t>
  </si>
  <si>
    <t>19-T1</t>
  </si>
  <si>
    <t>19-T2</t>
  </si>
  <si>
    <t>19-T3</t>
  </si>
  <si>
    <t>19-T4</t>
  </si>
  <si>
    <t>20-T1</t>
  </si>
  <si>
    <t>20-T2</t>
  </si>
  <si>
    <t>20-T3</t>
  </si>
  <si>
    <t>20-T4</t>
  </si>
  <si>
    <t>21-T1</t>
  </si>
  <si>
    <t>21-T2</t>
  </si>
  <si>
    <t>21-T3</t>
  </si>
  <si>
    <t>21-T4</t>
  </si>
  <si>
    <t>22-T1</t>
  </si>
  <si>
    <t>22-T2</t>
  </si>
  <si>
    <t>22-T3</t>
  </si>
  <si>
    <t>22-T4</t>
  </si>
  <si>
    <t>23-T1</t>
  </si>
  <si>
    <t>23-T2</t>
  </si>
  <si>
    <t>23-T3</t>
  </si>
  <si>
    <t>23-T4</t>
  </si>
  <si>
    <t>24-T1</t>
  </si>
  <si>
    <t>24-T2</t>
  </si>
  <si>
    <t>24-T3</t>
  </si>
  <si>
    <t>24-T4</t>
  </si>
  <si>
    <t>25-T1</t>
  </si>
  <si>
    <t>Concursos (*)</t>
  </si>
  <si>
    <t>Procedimientos especiales de Microempresas</t>
  </si>
  <si>
    <t>Incidentes concursales ordinarios</t>
  </si>
  <si>
    <t>Incidentes Laborales y ERE's</t>
  </si>
  <si>
    <t>Materia no concursal</t>
  </si>
  <si>
    <t>Evolución Concursos</t>
  </si>
  <si>
    <t>Evolución Procedimientos especiales de Microempresas</t>
  </si>
  <si>
    <t>Evolución Incidentes concursales Laborales y ERE's</t>
  </si>
  <si>
    <t>Evolución Materia no concursal</t>
  </si>
  <si>
    <t>Ej. Hipotecarias</t>
  </si>
  <si>
    <t>Monitorios</t>
  </si>
  <si>
    <t>Concursos  personas naturales *</t>
  </si>
  <si>
    <t>Evolución Ej. Hipotecarias</t>
  </si>
  <si>
    <t>Evolución Monitorios</t>
  </si>
  <si>
    <t>Evolución Concursos personas naturales</t>
  </si>
  <si>
    <t>22-T4*</t>
  </si>
  <si>
    <t>*Desde el 4º trimestre de 2022 los concursos de personas naturales se ingresan en los Juzgados de lo Mercantil</t>
  </si>
  <si>
    <t>Lanzamientos practicados</t>
  </si>
  <si>
    <t>Evolución Lanzamientos</t>
  </si>
  <si>
    <t>Lanzamientos practicados derivados Ej. Hipotecarias</t>
  </si>
  <si>
    <t>Evolución Lanzamientos derivados Ej. Hipotecarias</t>
  </si>
  <si>
    <t>Lanzamientos practicados derivados LAU</t>
  </si>
  <si>
    <t>Evolución Lanzamientos derivados LAU</t>
  </si>
  <si>
    <t>Lanzamientos</t>
  </si>
  <si>
    <t>Lanzamientos con cumplimiento positivo</t>
  </si>
  <si>
    <r>
      <t xml:space="preserve">Evolución Lanzamientos </t>
    </r>
    <r>
      <rPr>
        <b/>
        <vertAlign val="superscript"/>
        <sz val="11"/>
        <color indexed="10"/>
        <rFont val="Verdana"/>
        <family val="2"/>
      </rPr>
      <t>(1)</t>
    </r>
  </si>
  <si>
    <r>
      <t>Evolución lanzamientos con cumplimiento positivo</t>
    </r>
    <r>
      <rPr>
        <b/>
        <vertAlign val="superscript"/>
        <sz val="11"/>
        <color indexed="10"/>
        <rFont val="Verdana"/>
        <family val="2"/>
      </rPr>
      <t xml:space="preserve"> (1)</t>
    </r>
  </si>
  <si>
    <t xml:space="preserve">(1) En Cataluña: Se han añadido 10 servicios comunes en el 3º trimestre de 2013 (9 en Barcelona y 1 en Girona) que anteriormente no informaban. </t>
  </si>
  <si>
    <t>Para la evolución en los trimestres 3º de 2013 a 2º de 2014 no se han tenido en cuenta sus datos</t>
  </si>
  <si>
    <t>Se contabilizan los asuntos ingresados (sin incluirse los reabiertos)</t>
  </si>
  <si>
    <t>Concursos</t>
  </si>
  <si>
    <t xml:space="preserve">Comprende aquellos procedimientos que, declarados y tramitados en los Juzgados de lo Mercantil, procede su apertura para cualquier deudor, sea persona natural o jurídica, que no pueda cumplir regularmente sus obligaciones exigibles. Se incluyen tanto los concursos ordinarios, como los abreviados, así como los voluntarios y  necesarios. Las entidades que integran la organización territorial del Estado, los organismos públicos y demás entes de derecho público no pueden ser declaradas en concurso </t>
  </si>
  <si>
    <t>Concursos Presentados</t>
  </si>
  <si>
    <t>Número total de solicitudes de concurso presentadas ante los Juzgados de lo Mercantil por el deudor, sea persona natural o jurídica, y por cualquiera de sus acreedores.</t>
  </si>
  <si>
    <t>Concursos Declarados</t>
  </si>
  <si>
    <t>Se recogen todos los autos judiciales dictados por los Juzgados de lo Mercantil dentro de un procedimiento concursal, que abren la fase común de tramitación del concurso y determinan, entre otras situaciones jurídicas, el carácter necesario o voluntario del concurso y los efectos sobre las facultades de administración y disposición del deudor respecto de su patrimonio.</t>
  </si>
  <si>
    <t xml:space="preserve"> </t>
  </si>
  <si>
    <t xml:space="preserve">Concursos declarados concluidos art. 176 bis 4 LC </t>
  </si>
  <si>
    <t>El artículo 176 bis 4 de la Ley Concursal posibilita la conclusión del concurso en el mismo auto de su declaración, cuando el juez aprecia de manera evidente que el patrimonio del concursado no puede satisfacer los créditos contra la masa del procedimiento, ni se preveen acciones de reintegración, impugnación o de responsabilidad de terceros.</t>
  </si>
  <si>
    <t>Fase de Convenio</t>
  </si>
  <si>
    <t>El convenio es un acuerdo único entre el concursado y los acreedores para una redución o aplazamiento de los créditos. La fase de convenio se apertura por el Juez de lo Mercantil mediante auto, cuando el concursado no hubiera solicitado la liquidación y no hubiera sido aprobada ni mantenida una propuesta anticipada de convenio.</t>
  </si>
  <si>
    <t>Fase de Liquidación</t>
  </si>
  <si>
    <t>La liquidación es una de las soluciones del concurso, junto al convenio, previstas por la ley. La liquidación puede pedirse por el deudor, el acreedor o bien aperturarse de oficio. El inicio de la fase de liquidación se acordará por el Juez de lo Mercantil mediante resolución judicial.</t>
  </si>
  <si>
    <t>Concursos sin masa</t>
  </si>
  <si>
    <t>Se reciogen todos los autos que declaran "concursos sin masa" del artículo 37 bisTRLC, que se dictan cuandoconcurra alguno de los siguientes supuestos: (a) el concursado carece de bienes y derechos que sean legalmente embargables; (b) el coste de realización de los bienes y derechos del concursado es manifiestamente desproporcionado respecto al previsible valor venal; (c) los bienes y derechos del concursado libres de cargas son de valor inferior al previsible coste del procedimiento; (d) los gravámenes y las cargas existentes sobre los bienes y derechos del concursado lo son por importe superior al valor de mercado de esos bienes y derechos.</t>
  </si>
  <si>
    <t>E.R.E.</t>
  </si>
  <si>
    <t>Acrónimo de Expediente de Regulación de Empleo. Es un procedimiento de modificación sustancial de las condiciones de trabajo de carácter colectivo, que una vez declarado el concurso, se tramita ante el juez del concurso por las reglas establecidas en el artículo 64 de la Ley Concursal.</t>
  </si>
  <si>
    <t>Procedimientos especiales de Mircroempresas (PEM)</t>
  </si>
  <si>
    <t>Es el procedimiento por el que se tramitan las situaciones de insolvencia probable, inminenete o actual de las empresas que tienen de 1 a 10 empleados y un volumen de negocio anual inferior a 700.000 euros o un pasivo inferior a 350.000 euros según las últimas cuentas cerradas en el ejercicio anterior a la presentación de la solicitud.</t>
  </si>
  <si>
    <t>Procedimientos especiales de Mircroempresas presentados</t>
  </si>
  <si>
    <t>Número total de solicitudes de apertura de procedimiento especial de microempresas ante los Juzgados de lo Mercantil por el deudor, los acreedores o los socios personalmente responsables.</t>
  </si>
  <si>
    <t>Procedimientos especiales de Mircroempresas declarados aperturados</t>
  </si>
  <si>
    <t>Se recogen todos los autos judiciales dictados por los Juzgados de lo Mercantil dentro de un procedimiento especial de microempresas, quedeterminan, entre otras situaciones jurídicas, los efectos sobre las facultades de administración y disposición del deudor respecto de su patrimonio, la paralización de algunas ejecuciones judiciales o extrajudiciales sobre bienes y derechos del deudor, y la tramitación del procedimiento en su modalidad de continuación o de liquidación</t>
  </si>
  <si>
    <t>Procedimientos especiales de Mircroempresas de continuación</t>
  </si>
  <si>
    <t>Culmina con la homologación judicial de un acuerdo alcanzado entre el deudor y los acreedores para una redución o aplazamiento de los créditos, que incluy e un plan de reestructuración y la explicación de los medios que propone para cumplir su propuesta</t>
  </si>
  <si>
    <t>Procedimientos especiales de Mircroempresas de liquidación</t>
  </si>
  <si>
    <t>Cuando lo haya solicitado el propio deudor o un acreedor , o  no se apruebe el plan de continuación, o no se haya homologado el plan aprobado, o si homologado, el deudor lo incumpla, siempre y cuando en estos 3 casos el deudor se encuentre en insolvencia actual, se tramita este procedimiento dirigido a aprobar un plan de liquidación delmpatrimonio de la empresa, ejecutarlo y distribuir su resuiltado entre los acreedores del procedimiento especial</t>
  </si>
  <si>
    <t>Demandas registradas en los Juzgados de lo Social. Se incluyen la extinción del contrato por causas objetivas, despidos individuales por causas económicas, organizativas, técnicas o de producción o derivadas de fuerza mayor y cuantas demandas se refieran de forma principal a despidos, aunque incluyan otras pretensiones vinculadas al mismo. También la extinción de la relación laboral por voluntad del trabajador.</t>
  </si>
  <si>
    <t>Reclamaciones cantidad</t>
  </si>
  <si>
    <t>Incluye demandas registradas en los Juzgados de lo Social en los procesos de reclamación de cantidad y otros derechos derivados del contrato de trabajo tramitados por el procedimiento ordinario y además, tercerías en ejecución de sentencias, sanciones disciplinarias y reclamaciones al Estado del pago de salarios de tramitación en juicios por despido, responsabilidad civil por incumplimiento de obligaciones en materia de Seguridad Social; recargo por omisión de medidas de seguridad e higiene en el trabajo; demandas de clasificación profesional. No se incluyen los procesos monitorios.</t>
  </si>
  <si>
    <t>Ejecuciones hipotecarias</t>
  </si>
  <si>
    <t>Procedimientos ejecutivos tramitados en los Juzgados de Primera Instancia Instrucción que permiten exigir el pago de las deudas garantizadas por prenda o hipoteca al acreedor con escritura de hipoteca a su favor, debidamente inscrita en el Registro de la Propiedad.</t>
  </si>
  <si>
    <t>Procedimientos especiales, tramitados en los Juzgados de Primera Instancia y Juzgados de Primera Instancia e Instrucción, previstos para la reclamación del pago de deudas dinerarias de cualquier importe, liquidas, determinadas, vencidas y exigibles, cuando dichas deudas se acrediten en determinados documentos, incluyendo las certificaciones de impago de cantidades debidas en concepto de gastos comunes de comunidades de propietarios de inmuebles urbanos.</t>
  </si>
  <si>
    <t>El lanzamiento es el acto material de ejecución forzosa de la sentencia o resolución que dictamina el desahucio o la entrega de la posesión de un bien inmueble a quien tenga derecho a su posesión inmediata. Se incluyen tanto los lanzamientos o entregas de posesión que se practiquen en fase de ejecución forzosa como las que supongan la entrega mediata o voluntaria del bien tanto a la parte directamente como en el órgano judicial. Se contabiliza un lanzamiento por cada bien inmueble cuyo lanzamiento o entrega posesoria se acuerde con independencia de los señalamientos que genere y del tipo de proceso en el que se acuerde (procedimientos de ejecución hipotecaria, derivados de la LAU u otros), siempre que implique un cambio en la posesión de un inmueble, y sin tener en cuenta si se trata de una finca rústica o urbana ni si es o no vivienda.</t>
  </si>
  <si>
    <t>Aquellos lanzamientos en los que el Servicio Común ha podido practicar el lanzamiento acordado por el juzgado.</t>
  </si>
  <si>
    <t>Lanzamientos practicados por los servicios comunes v. practicados por los juzgados</t>
  </si>
  <si>
    <r>
      <t xml:space="preserve">En las localidades donde existen servicios comunes con funciones de actos de comunicación y ejecución, estos reciben de los Juzgados de Primera Instancia y Juzgados de Primera Instancia e Instrucción el encargo de practicar los lanzamientos. Al no existir este tipo de servicios en todos los partidos judiciales, el dato que se obtiene de los mismos tiene interés para seguir la evolución histórica pero no para conocer el volumen total de lanzamientos. El dato recogido en los juzgados de primera instancia y de primera instancia e instrucción (disponible desde el 1T de 2013) si debe ser exhaustivo, pero no ofrece una evolución anterior al primer trimestre de 2013 (cuando se incluyó por primera vez en los boletines estadísticos). Se dispone de los lanzamientos practicados, y desglosado según se deriven de ejecuciones hipotecarias, de procedimientos de la Ley de arrendamientos Urbanos (principalmente corresponderán a alquileres impagados) o a otras causas (laudos arbitrales, procesos de familia, etc.). </t>
    </r>
    <r>
      <rPr>
        <b/>
        <sz val="10"/>
        <color theme="1"/>
        <rFont val="Verdana"/>
        <family val="2"/>
      </rPr>
      <t>EN NINGUN CASO DEBE SUMARSE EL NUMERO DE LOS PRACTICADOS POR LOS JUZGADOS DE PRIMERA INSTANCIA CON EL DE LOS PRACTICADOS EN LOS SERVICIOS COMUNES.</t>
    </r>
  </si>
  <si>
    <t>Verbales posesorios por ocupación ilegal de viviendas</t>
  </si>
  <si>
    <t>Son procedimientos tramitados por los Juzgados de Primera Instancia, que permiten, en los supuestos de ocupación ilegal de viviendas, a la persona física, que sea propietaria o poseedora legítima por otro título, a las entidades sin ánimo de lucro con derecho a poseerla y las entidades públicas propietarias o poseedoras legítimas de vivienda social, pedir la inmediata recuperación de la plena posesión de una vivienda o parte de ella, siempre que se hayan visto privados de ella sin su consentimiento.</t>
  </si>
  <si>
    <t>c</t>
  </si>
  <si>
    <t>ANDALUCÍA</t>
  </si>
  <si>
    <t>ARAGÓN</t>
  </si>
  <si>
    <t>ASTURIAS, PRINCIPADO</t>
  </si>
  <si>
    <t>ILLES BALEARS</t>
  </si>
  <si>
    <t>CANARIAS</t>
  </si>
  <si>
    <t>CANTABRIA</t>
  </si>
  <si>
    <t>CASTILLA Y LEÓN</t>
  </si>
  <si>
    <t>CASTILLA - LA MANCHA</t>
  </si>
  <si>
    <t>CATALUÑA</t>
  </si>
  <si>
    <t>COMUNITAT VALENCIANA</t>
  </si>
  <si>
    <t>EXTREMADURA</t>
  </si>
  <si>
    <t>GALICIA</t>
  </si>
  <si>
    <t>MADRID, COMUNIDAD</t>
  </si>
  <si>
    <t>MURCIA, REGIÓN</t>
  </si>
  <si>
    <t>NAVARRA, COM. FORAL</t>
  </si>
  <si>
    <t>PAÍS VASCO</t>
  </si>
  <si>
    <t>LA RIOJA</t>
  </si>
  <si>
    <t>TOTAL</t>
  </si>
  <si>
    <t>CASTILLA - LEÓN</t>
  </si>
  <si>
    <t>C. VALENCIANA</t>
  </si>
  <si>
    <t>11.57</t>
  </si>
  <si>
    <t>I</t>
  </si>
  <si>
    <t>CASTILLA MANCHA</t>
  </si>
  <si>
    <r>
      <t>13-T3</t>
    </r>
    <r>
      <rPr>
        <b/>
        <vertAlign val="superscript"/>
        <sz val="9"/>
        <color indexed="18"/>
        <rFont val="Verdana"/>
        <family val="2"/>
      </rPr>
      <t xml:space="preserve"> </t>
    </r>
    <r>
      <rPr>
        <b/>
        <vertAlign val="superscript"/>
        <sz val="9"/>
        <color rgb="FFFF0000"/>
        <rFont val="Verdana"/>
        <family val="2"/>
      </rPr>
      <t>(1)</t>
    </r>
  </si>
  <si>
    <r>
      <t>13-T4</t>
    </r>
    <r>
      <rPr>
        <b/>
        <vertAlign val="superscript"/>
        <sz val="9"/>
        <color rgb="FFFF0000"/>
        <rFont val="Verdana"/>
        <family val="2"/>
      </rPr>
      <t>(1)</t>
    </r>
  </si>
  <si>
    <t>Evolución  09-T1</t>
  </si>
  <si>
    <t>Evolución  09-T2</t>
  </si>
  <si>
    <t>Evolución  09-T3</t>
  </si>
  <si>
    <t>Evolución  09-T4</t>
  </si>
  <si>
    <t>Evolución  10-T1</t>
  </si>
  <si>
    <t>Evolución 10-T2</t>
  </si>
  <si>
    <t>Evolución 10-T3</t>
  </si>
  <si>
    <t>Evolución 10-T4</t>
  </si>
  <si>
    <t>Evolución 11-T1</t>
  </si>
  <si>
    <t>Evolución 11-T2</t>
  </si>
  <si>
    <t>Evolución 11-T3</t>
  </si>
  <si>
    <t>Evolución 11-T4</t>
  </si>
  <si>
    <t>Evolución 12-T1</t>
  </si>
  <si>
    <t>Evolución 12-T2</t>
  </si>
  <si>
    <t>Evolución 12-T3</t>
  </si>
  <si>
    <t>Evolución 12-T4</t>
  </si>
  <si>
    <t>Evolución 13-T1</t>
  </si>
  <si>
    <t>Evolución 13-T2</t>
  </si>
  <si>
    <t>Evolución 13-T3</t>
  </si>
  <si>
    <t>Evolución 13-T4</t>
  </si>
  <si>
    <t>Evolución 14-T1</t>
  </si>
  <si>
    <t>Evolución 14-T2</t>
  </si>
  <si>
    <t>Evolución 14-T3</t>
  </si>
  <si>
    <t>Evolución 14-T4</t>
  </si>
  <si>
    <t>CASTILLA -LA MANCHA</t>
  </si>
  <si>
    <t xml:space="preserve">LA RIOJA </t>
  </si>
  <si>
    <r>
      <t>13-T3</t>
    </r>
    <r>
      <rPr>
        <b/>
        <vertAlign val="superscript"/>
        <sz val="9"/>
        <color rgb="FFFF0000"/>
        <rFont val="Verdana"/>
        <family val="2"/>
      </rPr>
      <t>(1)</t>
    </r>
  </si>
  <si>
    <t>,</t>
  </si>
  <si>
    <t>,,</t>
  </si>
  <si>
    <t>i</t>
  </si>
  <si>
    <t xml:space="preserve">25-T1 </t>
  </si>
  <si>
    <t xml:space="preserve">  </t>
  </si>
  <si>
    <t xml:space="preserve">Concursos personas naturales no empresarios presentados </t>
  </si>
  <si>
    <t>Concursos personas naturales empresarios presentados</t>
  </si>
  <si>
    <t>Concursos personas juridicas presentados</t>
  </si>
  <si>
    <t>Total concursos presentados</t>
  </si>
  <si>
    <t>Concursos declarados</t>
  </si>
  <si>
    <t>Concursos fase convenio</t>
  </si>
  <si>
    <t>Concursos liquidacion</t>
  </si>
  <si>
    <t>Expedientes art. 169 TRLC (EREs)</t>
  </si>
  <si>
    <t>Concursos sin masa declarados</t>
  </si>
  <si>
    <t xml:space="preserve">PEM presentados  personas naturales </t>
  </si>
  <si>
    <t>PEM presentados  personas juridicas</t>
  </si>
  <si>
    <t xml:space="preserve">Total PEM presentados </t>
  </si>
  <si>
    <t>PEM aperturados</t>
  </si>
  <si>
    <t>PEM de continuación</t>
  </si>
  <si>
    <t>PEM de liquidación</t>
  </si>
  <si>
    <t>Demandas despido ingresadas</t>
  </si>
  <si>
    <t>Demandas reclamación de cantidad ingresadas</t>
  </si>
  <si>
    <t>Ejecuciones hipotecarias  ingresadas</t>
  </si>
  <si>
    <t>Monitorios ingresados</t>
  </si>
  <si>
    <t>Verbales posesorios por ocupación ilegal viviendas ingresados</t>
  </si>
  <si>
    <t>ALMERIA</t>
  </si>
  <si>
    <t>CADIZ</t>
  </si>
  <si>
    <t>CORDOBA</t>
  </si>
  <si>
    <t>GRANADA</t>
  </si>
  <si>
    <t>HUELVA</t>
  </si>
  <si>
    <t>JAEN</t>
  </si>
  <si>
    <t>MALAGA</t>
  </si>
  <si>
    <t>SEVILLA</t>
  </si>
  <si>
    <t>HUESCA</t>
  </si>
  <si>
    <t>TERUEL</t>
  </si>
  <si>
    <t>ZARAGOZA</t>
  </si>
  <si>
    <t>ASTURIAS</t>
  </si>
  <si>
    <t>LAS PALMAS</t>
  </si>
  <si>
    <t>SANTA CRUZ DE TENERIFE</t>
  </si>
  <si>
    <t>AVILA</t>
  </si>
  <si>
    <t>BURGOS</t>
  </si>
  <si>
    <t>LEON</t>
  </si>
  <si>
    <t>PALENCIA</t>
  </si>
  <si>
    <t>SALAMANCA</t>
  </si>
  <si>
    <t>SEGOVIA</t>
  </si>
  <si>
    <t>SORIA</t>
  </si>
  <si>
    <t>VALLADOLID</t>
  </si>
  <si>
    <t>ZAMORA</t>
  </si>
  <si>
    <t>ALBACETE</t>
  </si>
  <si>
    <t>CIUDAD REAL</t>
  </si>
  <si>
    <t>CUENCA</t>
  </si>
  <si>
    <t>GUADALAJARA</t>
  </si>
  <si>
    <t>TOLEDO</t>
  </si>
  <si>
    <t>BARCELONA</t>
  </si>
  <si>
    <t>GIRONA</t>
  </si>
  <si>
    <t>LLEIDA</t>
  </si>
  <si>
    <t>TARRAGONA</t>
  </si>
  <si>
    <t>ALICANTE</t>
  </si>
  <si>
    <t>CASTELLON</t>
  </si>
  <si>
    <t>VALENCIA</t>
  </si>
  <si>
    <t>BADAJOZ</t>
  </si>
  <si>
    <t>CACERES</t>
  </si>
  <si>
    <t>A CORUÑA</t>
  </si>
  <si>
    <t>LUGO</t>
  </si>
  <si>
    <t>OURENSE</t>
  </si>
  <si>
    <t>PONTEVEDRA</t>
  </si>
  <si>
    <t>MADRID</t>
  </si>
  <si>
    <t>MURCIA</t>
  </si>
  <si>
    <t>NAVARRA</t>
  </si>
  <si>
    <t>ARABA/ALAVA</t>
  </si>
  <si>
    <t>GIPUZKOA</t>
  </si>
  <si>
    <t>BIZKAIA</t>
  </si>
  <si>
    <t>25-T2</t>
  </si>
  <si>
    <t>-</t>
  </si>
  <si>
    <t>25-T3</t>
  </si>
  <si>
    <t>(*) desde 2016 se incluye el número de concursos de personas naturales presentados</t>
  </si>
  <si>
    <t>Total Lanzamientos practicados*</t>
  </si>
  <si>
    <t>Lanzamientos derivados EH practicados*</t>
  </si>
  <si>
    <t>Lanzamientos derivados LAU practicados*</t>
  </si>
  <si>
    <t>Resto lanzamientos practicados*</t>
  </si>
  <si>
    <t xml:space="preserve">Nota: </t>
  </si>
  <si>
    <t>25-T4</t>
  </si>
  <si>
    <t xml:space="preserve">                                                                                                                                                                                                                                                                                                                                                                                                                                                                                                                                                                                                                                                                                                                                                                                                                                                                                                                                                                                                                                                                                                                                                                                                                                                                                                                                                                                                                                                                                                                                                                                                                                                                                                                                                                                                                                                                                                                                                                                                                                                                                                                                                                                                                                                                                                                                                                                                                                                                                                                                                                                                                                                                                                                                                                                                                                                                                                                                                                                                                                                                                                                                                                                                                                                                                                                                                                                                                                                                                                                                                                                                                                                                                                                                                                                                                                                                                                                                                                                                                                                                                                                                                                                                                                                                                                                                                                                                                                                                                                                                                                                                                                                                                                                                                                                                                                                                                                                                                                                                                                                                                                                                                                                                                                                                                                                                                                                                                                                                                                                                                                                                                                                                                                                                                                                                                                                                                                                                                                                                                                                                                                                                                                                                                                                                                                                                                                                                                                                                                                                                                                                                                                                                                                                                                                                                                                                                                                                                                                                                                                                                                                                                                                                                                                                                                                                                                                                                                                                                                                                                                                                                                                                                                                                                                                                                                                                                                                                                                                                                                                                                                                                                                                                                                                                                                                                                                                                                                                                                                                                                                                                                                                                                                                                                                                                                                                                                                                                                                                                                                                                                                                                                                                                                                                                                                                                                                                                                                                                                                                                                                                                                                                                                                                                                                                                                                                                                                                                                                                                                                                                                                                                                                                                                                                                                                                                                                                                                                                                                                                                                                                                                                                                                                                                                                                                                                                                                                                                                                                                                                                                                                                                                                                                                                                                                                                                                                                                                                                                                                                                                                                                                                                                                                                                                                                                                                                                                                                                                                                                                                                                                                                                                                                                                                                                                                                                                                                                                                                                                                                                                                                                                                                                                                                                                                                                                                                                                                                                                                                                                                                                                                                                                                                                                                                                                                                                                                                                                                                                                                                                                                                                                                                                                                                                                                                                                                                                                                                                                                                                                                                                                                                                                                                                                                                                                                                                                                                                                                                                                                                                                                                                                                                                                                                                                                                                                                                                                                                                                                                                                                                                                                                                                                                                                                                                                                                                                                                                                                                                                                                                                                                                                                 </t>
  </si>
  <si>
    <t>Ingresados trimestre</t>
  </si>
  <si>
    <t>Resueltos trimestre</t>
  </si>
  <si>
    <t>Medidas de alojamiento temporal</t>
  </si>
  <si>
    <t>Ayudas económicas</t>
  </si>
  <si>
    <t>Adjudicación de vivienda ayuda para el alquiler</t>
  </si>
  <si>
    <t>Otra intervención de las administraciones públicas</t>
  </si>
  <si>
    <t>PETICIONES DE SUSPENSIÓN DE LANZAMIENTO POR ESPECIAL VULNERABILIDAD</t>
  </si>
  <si>
    <t>CAUSAS DEL LEVANTAMIENTO DE LA SUSPENSIÓN</t>
  </si>
  <si>
    <t xml:space="preserve">LANZAMIENTOS SUSPENDIDOS </t>
  </si>
  <si>
    <t xml:space="preserve"> Medidas de alojamiento temporal</t>
  </si>
  <si>
    <t xml:space="preserve"> Ayudas económicas</t>
  </si>
  <si>
    <t xml:space="preserve"> Adjudicación de vivienda ayuda para el alquiler</t>
  </si>
  <si>
    <t>Anexo suspensión de lanzamientos.</t>
  </si>
  <si>
    <t>26-T1</t>
  </si>
  <si>
    <t>Evolución 26-T1</t>
  </si>
  <si>
    <t>26-T2</t>
  </si>
  <si>
    <t>Evolución  26-T1</t>
  </si>
  <si>
    <t xml:space="preserve">Evolucion 26-T1 </t>
  </si>
  <si>
    <t>Procedimientos Especiales de  Microempresas presentados por TSJ. Persona jurídica</t>
  </si>
  <si>
    <t>Evolución 26-T2</t>
  </si>
  <si>
    <t>Evolución  26-T2</t>
  </si>
  <si>
    <t>Evolucion 26-T2</t>
  </si>
  <si>
    <t xml:space="preserve">26-T1 </t>
  </si>
  <si>
    <t>Estella-Lizarra</t>
  </si>
  <si>
    <t xml:space="preserve">Se acompaña la nota del partido judicial para el que no ha sido posible disponer de la información en la fecha de cierre de este informe. </t>
  </si>
  <si>
    <t>DATOS PROVINCIALES SEGUNDO TRIMESTRE 2026</t>
  </si>
  <si>
    <t>Partidos judiciales con falta de información a fecha de cierre del informe ( 14/10/2026)</t>
  </si>
  <si>
    <t>La evoluciones están calculadas respecto al mismo trimestre del año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</si>
</sst>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0.0"/>
    <numFmt numFmtId="167" formatCode="_-* #,##0.000_-;\-* #,##0.000_-;_-* &quot;-&quot;??_-;_-@_-"/>
    <numFmt numFmtId="168" formatCode="_-* #,##0.000\ _€_-;\-* #,##0.000\ _€_-;_-* &quot;-&quot;???\ _€_-;_-@_-"/>
  </numFmts>
  <fonts count="95" x14ac:knownFonts="1">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0"/>
      <name val="Arial"/>
      <family val="2"/>
    </font>
    <font>
      <b/>
      <u/>
      <sz val="12"/>
      <color indexed="12"/>
      <name val="Arial"/>
      <family val="2"/>
    </font>
    <font>
      <sz val="10"/>
      <name val="Arial"/>
      <family val="2"/>
    </font>
    <font>
      <sz val="8"/>
      <name val="MS Sans Serif"/>
      <family val="2"/>
    </font>
    <font>
      <sz val="8"/>
      <name val="Arial"/>
      <family val="2"/>
    </font>
    <font>
      <sz val="10"/>
      <name val="Arial"/>
      <family val="2"/>
    </font>
    <font>
      <sz val="10"/>
      <name val="Arial"/>
      <family val="2"/>
    </font>
    <font>
      <b/>
      <u/>
      <sz val="12"/>
      <color indexed="12"/>
      <name val="Verdana"/>
      <family val="2"/>
    </font>
    <font>
      <sz val="10"/>
      <name val="Verdana"/>
      <family val="2"/>
    </font>
    <font>
      <sz val="9"/>
      <name val="Verdana"/>
      <family val="2"/>
    </font>
    <font>
      <b/>
      <u/>
      <sz val="11"/>
      <color indexed="12"/>
      <name val="Verdana"/>
      <family val="2"/>
    </font>
    <font>
      <sz val="11"/>
      <name val="Verdana"/>
      <family val="2"/>
    </font>
    <font>
      <b/>
      <sz val="12"/>
      <name val="Verdana"/>
      <family val="2"/>
    </font>
    <font>
      <b/>
      <vertAlign val="superscript"/>
      <sz val="9"/>
      <color indexed="18"/>
      <name val="Verdana"/>
      <family val="2"/>
    </font>
    <font>
      <b/>
      <sz val="9"/>
      <color indexed="81"/>
      <name val="Tahoma"/>
      <family val="2"/>
    </font>
    <font>
      <sz val="8"/>
      <color indexed="81"/>
      <name val="Verdana"/>
      <family val="2"/>
    </font>
    <font>
      <b/>
      <vertAlign val="superscript"/>
      <sz val="11"/>
      <color indexed="10"/>
      <name val="Verdan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Verdana"/>
      <family val="2"/>
      <scheme val="minor"/>
    </font>
    <font>
      <sz val="11"/>
      <name val="Verdana"/>
      <family val="2"/>
      <scheme val="minor"/>
    </font>
    <font>
      <b/>
      <sz val="12"/>
      <color indexed="18"/>
      <name val="Verdana"/>
      <family val="2"/>
      <scheme val="minor"/>
    </font>
    <font>
      <sz val="12"/>
      <color indexed="18"/>
      <name val="Verdana"/>
      <family val="2"/>
      <scheme val="minor"/>
    </font>
    <font>
      <sz val="10"/>
      <name val="Verdana"/>
      <family val="2"/>
      <scheme val="minor"/>
    </font>
    <font>
      <b/>
      <sz val="10"/>
      <color indexed="18"/>
      <name val="Verdana"/>
      <family val="2"/>
      <scheme val="minor"/>
    </font>
    <font>
      <b/>
      <sz val="10"/>
      <name val="Verdana"/>
      <family val="2"/>
      <scheme val="minor"/>
    </font>
    <font>
      <sz val="10"/>
      <color indexed="18"/>
      <name val="Verdana"/>
      <family val="2"/>
      <scheme val="minor"/>
    </font>
    <font>
      <b/>
      <sz val="9"/>
      <name val="Verdana"/>
      <family val="2"/>
      <scheme val="minor"/>
    </font>
    <font>
      <sz val="12"/>
      <name val="Verdana"/>
      <family val="2"/>
      <scheme val="minor"/>
    </font>
    <font>
      <b/>
      <sz val="11"/>
      <name val="Verdana"/>
      <family val="2"/>
      <scheme val="minor"/>
    </font>
    <font>
      <sz val="10"/>
      <color rgb="FFFF0000"/>
      <name val="Verdana"/>
      <family val="2"/>
      <scheme val="minor"/>
    </font>
    <font>
      <sz val="11"/>
      <color indexed="18"/>
      <name val="Verdana"/>
      <family val="2"/>
      <scheme val="minor"/>
    </font>
    <font>
      <b/>
      <sz val="11"/>
      <color rgb="FFFF0000"/>
      <name val="Verdana"/>
      <family val="2"/>
      <scheme val="minor"/>
    </font>
    <font>
      <b/>
      <sz val="9"/>
      <color rgb="FFFF0000"/>
      <name val="Verdana"/>
      <family val="2"/>
      <scheme val="minor"/>
    </font>
    <font>
      <sz val="9"/>
      <name val="Verdana"/>
      <family val="2"/>
      <scheme val="minor"/>
    </font>
    <font>
      <b/>
      <i/>
      <sz val="10"/>
      <name val="Verdana"/>
      <family val="2"/>
      <scheme val="minor"/>
    </font>
    <font>
      <i/>
      <sz val="10"/>
      <name val="Verdana"/>
      <family val="2"/>
      <scheme val="minor"/>
    </font>
    <font>
      <sz val="7"/>
      <color theme="0" tint="-0.499984740745262"/>
      <name val="Verdana"/>
      <family val="2"/>
      <scheme val="major"/>
    </font>
    <font>
      <b/>
      <sz val="11"/>
      <color theme="4"/>
      <name val="Verdana"/>
      <family val="2"/>
    </font>
    <font>
      <sz val="11"/>
      <color theme="0"/>
      <name val="Verdana"/>
      <family val="2"/>
    </font>
    <font>
      <b/>
      <sz val="10"/>
      <color theme="0"/>
      <name val="Verdana"/>
      <family val="2"/>
    </font>
    <font>
      <sz val="10"/>
      <color theme="1"/>
      <name val="Verdana"/>
      <family val="2"/>
    </font>
    <font>
      <sz val="10"/>
      <color rgb="FFFF0000"/>
      <name val="Verdana"/>
      <family val="2"/>
    </font>
    <font>
      <b/>
      <sz val="10"/>
      <color theme="3" tint="0.39997558519241921"/>
      <name val="Verdana"/>
      <family val="2"/>
      <scheme val="minor"/>
    </font>
    <font>
      <sz val="10"/>
      <color theme="3" tint="0.39997558519241921"/>
      <name val="Arial"/>
      <family val="2"/>
    </font>
    <font>
      <b/>
      <sz val="12"/>
      <color theme="0"/>
      <name val="Verdana"/>
      <family val="2"/>
    </font>
    <font>
      <b/>
      <sz val="11"/>
      <color theme="0"/>
      <name val="Verdana"/>
      <family val="2"/>
    </font>
    <font>
      <sz val="10"/>
      <color theme="3"/>
      <name val="Verdana"/>
      <family val="2"/>
      <scheme val="minor"/>
    </font>
    <font>
      <b/>
      <vertAlign val="superscript"/>
      <sz val="9"/>
      <color rgb="FFFF0000"/>
      <name val="Verdana"/>
      <family val="2"/>
    </font>
    <font>
      <b/>
      <sz val="11"/>
      <color rgb="FFFF0000"/>
      <name val="Verdana"/>
      <family val="2"/>
    </font>
    <font>
      <sz val="10"/>
      <color rgb="FFFF0000"/>
      <name val="Arial"/>
      <family val="2"/>
    </font>
    <font>
      <b/>
      <sz val="18"/>
      <color rgb="FFFFFFFF"/>
      <name val="Calibri"/>
      <family val="2"/>
    </font>
    <font>
      <sz val="8"/>
      <name val="Arial"/>
      <family val="2"/>
    </font>
    <font>
      <b/>
      <sz val="10"/>
      <color theme="1"/>
      <name val="Verdana"/>
      <family val="2"/>
    </font>
    <font>
      <b/>
      <sz val="10"/>
      <color theme="4"/>
      <name val="Verdana"/>
      <family val="2"/>
      <scheme val="minor"/>
    </font>
    <font>
      <sz val="10"/>
      <name val="Verdana"/>
      <family val="2"/>
      <scheme val="major"/>
    </font>
    <font>
      <sz val="12"/>
      <name val="Verdana"/>
      <family val="2"/>
      <scheme val="major"/>
    </font>
    <font>
      <b/>
      <sz val="12"/>
      <color indexed="18"/>
      <name val="Verdana"/>
      <family val="2"/>
      <scheme val="major"/>
    </font>
    <font>
      <sz val="10"/>
      <color indexed="18"/>
      <name val="Verdana"/>
      <family val="2"/>
      <scheme val="major"/>
    </font>
    <font>
      <sz val="12"/>
      <color indexed="18"/>
      <name val="Verdana"/>
      <family val="2"/>
      <scheme val="major"/>
    </font>
    <font>
      <b/>
      <sz val="10"/>
      <name val="Verdana"/>
      <family val="2"/>
      <scheme val="major"/>
    </font>
    <font>
      <sz val="10"/>
      <color rgb="FFFF0000"/>
      <name val="Verdana"/>
      <family val="2"/>
      <scheme val="major"/>
    </font>
    <font>
      <b/>
      <u/>
      <sz val="14"/>
      <color indexed="12"/>
      <name val="Verdana"/>
      <family val="2"/>
    </font>
    <font>
      <b/>
      <sz val="11"/>
      <color indexed="12"/>
      <name val="Arial"/>
      <family val="2"/>
    </font>
    <font>
      <b/>
      <sz val="11"/>
      <color rgb="FFC00000"/>
      <name val="Arial"/>
      <family val="2"/>
    </font>
    <font>
      <b/>
      <sz val="10"/>
      <color theme="4"/>
      <name val="Verdana"/>
      <family val="2"/>
      <scheme val="major"/>
    </font>
    <font>
      <b/>
      <sz val="9"/>
      <color theme="4"/>
      <name val="Verdana"/>
      <family val="2"/>
    </font>
    <font>
      <b/>
      <sz val="10"/>
      <name val="Arial"/>
      <family val="2"/>
    </font>
    <font>
      <sz val="10"/>
      <name val="Arial"/>
      <family val="2"/>
    </font>
    <font>
      <sz val="10"/>
      <color theme="3" tint="0.39997558519241921"/>
      <name val="Verdana"/>
      <family val="2"/>
    </font>
    <font>
      <sz val="9"/>
      <color theme="3" tint="0.39997558519241921"/>
      <name val="Verdana"/>
      <family val="2"/>
    </font>
    <font>
      <b/>
      <sz val="9"/>
      <color theme="3" tint="0.39997558519241921"/>
      <name val="Verdana"/>
      <family val="2"/>
    </font>
    <font>
      <b/>
      <sz val="9"/>
      <color rgb="FFFF0000"/>
      <name val="Verdana"/>
      <family val="2"/>
    </font>
    <font>
      <b/>
      <sz val="12"/>
      <color theme="4"/>
      <name val="Verdana"/>
      <family val="2"/>
    </font>
    <font>
      <sz val="14"/>
      <color theme="1"/>
      <name val="Verdana"/>
      <family val="2"/>
      <scheme val="major"/>
    </font>
    <font>
      <sz val="14"/>
      <color theme="1"/>
      <name val="Verdana"/>
      <family val="2"/>
      <scheme val="minor"/>
    </font>
    <font>
      <sz val="12"/>
      <name val="Verdana"/>
      <family val="2"/>
    </font>
  </fonts>
  <fills count="1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89999084444715716"/>
        <bgColor indexed="64"/>
      </patternFill>
    </fill>
    <fill>
      <patternFill patternType="solid">
        <fgColor rgb="FF4F81BD"/>
        <bgColor indexed="64"/>
      </patternFill>
    </fill>
    <fill>
      <patternFill patternType="solid">
        <fgColor theme="5" tint="0.79998168889431442"/>
        <bgColor indexed="64"/>
      </patternFill>
    </fill>
    <fill>
      <patternFill patternType="solid">
        <fgColor rgb="FF95B3D7"/>
        <bgColor indexed="64"/>
      </patternFill>
    </fill>
  </fills>
  <borders count="39">
    <border>
      <left/>
      <right/>
      <top/>
      <bottom/>
      <diagonal/>
    </border>
    <border>
      <left style="thin">
        <color indexed="64"/>
      </left>
      <right style="thin">
        <color indexed="64"/>
      </right>
      <top style="medium">
        <color indexed="18"/>
      </top>
      <bottom style="thin">
        <color indexed="18"/>
      </bottom>
      <diagonal/>
    </border>
    <border>
      <left style="thin">
        <color indexed="64"/>
      </left>
      <right style="thin">
        <color indexed="64"/>
      </right>
      <top style="thin">
        <color indexed="18"/>
      </top>
      <bottom style="thin">
        <color indexed="18"/>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thin">
        <color indexed="18"/>
      </top>
      <bottom style="thin">
        <color indexed="64"/>
      </bottom>
      <diagonal/>
    </border>
    <border>
      <left style="thin">
        <color indexed="64"/>
      </left>
      <right style="thin">
        <color indexed="64"/>
      </right>
      <top style="medium">
        <color indexed="18"/>
      </top>
      <bottom style="medium">
        <color theme="3" tint="-0.499984740745262"/>
      </bottom>
      <diagonal/>
    </border>
    <border>
      <left style="thin">
        <color indexed="64"/>
      </left>
      <right style="thin">
        <color rgb="FF002060"/>
      </right>
      <top style="thin">
        <color indexed="64"/>
      </top>
      <bottom style="medium">
        <color indexed="18"/>
      </bottom>
      <diagonal/>
    </border>
    <border>
      <left style="thin">
        <color rgb="FF002060"/>
      </left>
      <right style="thin">
        <color rgb="FF002060"/>
      </right>
      <top style="medium">
        <color indexed="18"/>
      </top>
      <bottom style="medium">
        <color indexed="18"/>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left/>
      <right/>
      <top style="medium">
        <color theme="4" tint="0.79998168889431442"/>
      </top>
      <bottom style="medium">
        <color theme="4" tint="0.79998168889431442"/>
      </bottom>
      <diagonal/>
    </border>
    <border>
      <left/>
      <right/>
      <top/>
      <bottom style="medium">
        <color theme="4"/>
      </bottom>
      <diagonal/>
    </border>
    <border>
      <left/>
      <right/>
      <top/>
      <bottom style="medium">
        <color theme="4" tint="0.79998168889431442"/>
      </bottom>
      <diagonal/>
    </border>
    <border>
      <left/>
      <right/>
      <top/>
      <bottom style="thin">
        <color theme="0"/>
      </bottom>
      <diagonal/>
    </border>
    <border>
      <left style="thick">
        <color theme="4"/>
      </left>
      <right style="medium">
        <color theme="0"/>
      </right>
      <top style="thick">
        <color theme="4"/>
      </top>
      <bottom style="thick">
        <color theme="4"/>
      </bottom>
      <diagonal/>
    </border>
    <border>
      <left/>
      <right style="thick">
        <color theme="4"/>
      </right>
      <top style="thick">
        <color theme="4"/>
      </top>
      <bottom style="thick">
        <color theme="4"/>
      </bottom>
      <diagonal/>
    </border>
    <border>
      <left/>
      <right style="thick">
        <color theme="4"/>
      </right>
      <top/>
      <bottom style="thick">
        <color theme="4"/>
      </bottom>
      <diagonal/>
    </border>
    <border>
      <left/>
      <right style="thick">
        <color theme="4"/>
      </right>
      <top style="thick">
        <color theme="4"/>
      </top>
      <bottom/>
      <diagonal/>
    </border>
    <border>
      <left/>
      <right style="thick">
        <color theme="4"/>
      </right>
      <top/>
      <bottom/>
      <diagonal/>
    </border>
    <border>
      <left/>
      <right/>
      <top/>
      <bottom style="medium">
        <color theme="4" tint="0.79995117038483843"/>
      </bottom>
      <diagonal/>
    </border>
    <border>
      <left/>
      <right/>
      <top style="medium">
        <color theme="4"/>
      </top>
      <bottom style="medium">
        <color theme="4"/>
      </bottom>
      <diagonal/>
    </border>
    <border>
      <left/>
      <right style="thin">
        <color theme="0"/>
      </right>
      <top/>
      <bottom style="thin">
        <color theme="0"/>
      </bottom>
      <diagonal/>
    </border>
    <border>
      <left/>
      <right style="thin">
        <color theme="0"/>
      </right>
      <top style="medium">
        <color theme="4"/>
      </top>
      <bottom style="medium">
        <color theme="4"/>
      </bottom>
      <diagonal/>
    </border>
    <border>
      <left style="thick">
        <color theme="4"/>
      </left>
      <right style="medium">
        <color theme="0"/>
      </right>
      <top style="thick">
        <color theme="4"/>
      </top>
      <bottom/>
      <diagonal/>
    </border>
    <border>
      <left style="thick">
        <color theme="4"/>
      </left>
      <right style="medium">
        <color theme="0"/>
      </right>
      <top/>
      <bottom/>
      <diagonal/>
    </border>
    <border>
      <left/>
      <right/>
      <top style="medium">
        <color theme="4"/>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diagonal/>
    </border>
  </borders>
  <cellStyleXfs count="195">
    <xf numFmtId="0" fontId="0" fillId="0" borderId="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7" fillId="0" borderId="0"/>
    <xf numFmtId="0" fontId="14" fillId="0" borderId="0"/>
    <xf numFmtId="0" fontId="17" fillId="0" borderId="0"/>
    <xf numFmtId="0" fontId="13" fillId="0" borderId="0"/>
    <xf numFmtId="0" fontId="13" fillId="0" borderId="0"/>
    <xf numFmtId="0" fontId="13" fillId="0" borderId="0"/>
    <xf numFmtId="0" fontId="37"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3" fillId="0" borderId="0"/>
    <xf numFmtId="9" fontId="1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2" fillId="0" borderId="0" applyFont="0" applyFill="0" applyBorder="0" applyAlignment="0" applyProtection="0"/>
    <xf numFmtId="9" fontId="13" fillId="0" borderId="0" applyFont="0" applyFill="0" applyBorder="0" applyAlignment="0" applyProtection="0"/>
    <xf numFmtId="9" fontId="33" fillId="0" borderId="0" applyFont="0" applyFill="0" applyBorder="0" applyAlignment="0" applyProtection="0"/>
    <xf numFmtId="9" fontId="13" fillId="0" borderId="0" applyFont="0" applyFill="0" applyBorder="0" applyAlignment="0" applyProtection="0"/>
    <xf numFmtId="0" fontId="10" fillId="0" borderId="0"/>
    <xf numFmtId="0" fontId="11" fillId="0" borderId="0"/>
    <xf numFmtId="0" fontId="12" fillId="0" borderId="0" applyNumberFormat="0" applyFill="0" applyBorder="0" applyAlignment="0" applyProtection="0">
      <alignment vertical="top"/>
      <protection locked="0"/>
    </xf>
    <xf numFmtId="0" fontId="10"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43" fontId="86" fillId="0" borderId="0" applyFont="0" applyFill="0" applyBorder="0" applyAlignment="0" applyProtection="0"/>
  </cellStyleXfs>
  <cellXfs count="239">
    <xf numFmtId="0" fontId="0" fillId="0" borderId="0" xfId="0"/>
    <xf numFmtId="0" fontId="49" fillId="0" borderId="0" xfId="0" applyFont="1"/>
    <xf numFmtId="0" fontId="21" fillId="0" borderId="0" xfId="1" applyFont="1" applyFill="1" applyBorder="1" applyAlignment="1" applyProtection="1"/>
    <xf numFmtId="0" fontId="21" fillId="0" borderId="0" xfId="1" applyFont="1" applyFill="1" applyAlignment="1" applyProtection="1">
      <alignment horizontal="left"/>
    </xf>
    <xf numFmtId="0" fontId="22" fillId="0" borderId="0" xfId="0" applyFont="1"/>
    <xf numFmtId="0" fontId="23" fillId="0" borderId="0" xfId="0" applyFont="1"/>
    <xf numFmtId="0" fontId="18" fillId="0" borderId="0" xfId="1" applyFont="1" applyFill="1" applyBorder="1" applyAlignment="1" applyProtection="1"/>
    <xf numFmtId="0" fontId="21" fillId="0" borderId="0" xfId="1" applyFont="1" applyFill="1" applyBorder="1" applyAlignment="1" applyProtection="1">
      <alignment horizontal="center"/>
    </xf>
    <xf numFmtId="0" fontId="20" fillId="0" borderId="0" xfId="6" applyFont="1" applyAlignment="1">
      <alignment horizontal="center"/>
    </xf>
    <xf numFmtId="0" fontId="55" fillId="0" borderId="0" xfId="6" applyFont="1" applyAlignment="1">
      <alignment horizontal="center"/>
    </xf>
    <xf numFmtId="0" fontId="39" fillId="0" borderId="0" xfId="0" applyFont="1"/>
    <xf numFmtId="0" fontId="40" fillId="0" borderId="0" xfId="0" applyFont="1"/>
    <xf numFmtId="0" fontId="41" fillId="0" borderId="0" xfId="0" applyFont="1"/>
    <xf numFmtId="164" fontId="41" fillId="0" borderId="0" xfId="0" applyNumberFormat="1" applyFont="1"/>
    <xf numFmtId="9" fontId="41" fillId="0" borderId="0" xfId="22" applyFont="1" applyFill="1"/>
    <xf numFmtId="0" fontId="45" fillId="0" borderId="0" xfId="0" applyFont="1"/>
    <xf numFmtId="3" fontId="38" fillId="0" borderId="0" xfId="0" applyNumberFormat="1" applyFont="1"/>
    <xf numFmtId="164" fontId="38" fillId="0" borderId="0" xfId="0" applyNumberFormat="1" applyFont="1"/>
    <xf numFmtId="3" fontId="41" fillId="0" borderId="0" xfId="0" applyNumberFormat="1" applyFont="1"/>
    <xf numFmtId="3" fontId="44" fillId="0" borderId="0" xfId="0" applyNumberFormat="1" applyFont="1"/>
    <xf numFmtId="0" fontId="44" fillId="0" borderId="0" xfId="0" applyFont="1"/>
    <xf numFmtId="0" fontId="43" fillId="0" borderId="0" xfId="0" applyFont="1"/>
    <xf numFmtId="164" fontId="38" fillId="0" borderId="0" xfId="22" applyNumberFormat="1" applyFont="1" applyFill="1" applyBorder="1"/>
    <xf numFmtId="164" fontId="41" fillId="0" borderId="0" xfId="22" applyNumberFormat="1" applyFont="1" applyFill="1" applyBorder="1"/>
    <xf numFmtId="0" fontId="53" fillId="0" borderId="0" xfId="0" applyFont="1"/>
    <xf numFmtId="3" fontId="54" fillId="0" borderId="0" xfId="0" applyNumberFormat="1" applyFont="1"/>
    <xf numFmtId="0" fontId="54" fillId="0" borderId="0" xfId="0" applyFont="1"/>
    <xf numFmtId="0" fontId="22" fillId="0" borderId="0" xfId="0" applyFont="1" applyAlignment="1">
      <alignment horizontal="left"/>
    </xf>
    <xf numFmtId="0" fontId="56" fillId="4" borderId="12" xfId="0" applyFont="1" applyFill="1" applyBorder="1" applyAlignment="1">
      <alignment horizontal="left" vertical="center" wrapText="1"/>
    </xf>
    <xf numFmtId="0" fontId="56" fillId="4" borderId="11" xfId="0" applyFont="1" applyFill="1" applyBorder="1" applyAlignment="1">
      <alignment horizontal="left" vertical="center"/>
    </xf>
    <xf numFmtId="0" fontId="56" fillId="4" borderId="10" xfId="0" applyFont="1" applyFill="1" applyBorder="1" applyAlignment="1" applyProtection="1">
      <alignment horizontal="left" vertical="center" wrapText="1"/>
      <protection locked="0"/>
    </xf>
    <xf numFmtId="0" fontId="56" fillId="4" borderId="14" xfId="0" applyFont="1" applyFill="1" applyBorder="1" applyAlignment="1">
      <alignment horizontal="left" vertical="center" wrapText="1"/>
    </xf>
    <xf numFmtId="164" fontId="59" fillId="0" borderId="13" xfId="0" applyNumberFormat="1" applyFont="1" applyBorder="1" applyAlignment="1">
      <alignment vertical="center"/>
    </xf>
    <xf numFmtId="164" fontId="59" fillId="0" borderId="14" xfId="0" applyNumberFormat="1" applyFont="1" applyBorder="1" applyAlignment="1">
      <alignment vertical="center"/>
    </xf>
    <xf numFmtId="0" fontId="56" fillId="4" borderId="0" xfId="0" applyFont="1" applyFill="1" applyAlignment="1">
      <alignment horizontal="left" vertical="center" wrapText="1"/>
    </xf>
    <xf numFmtId="164" fontId="59" fillId="0" borderId="15" xfId="0" applyNumberFormat="1" applyFont="1" applyBorder="1" applyAlignment="1">
      <alignment vertical="center"/>
    </xf>
    <xf numFmtId="0" fontId="57" fillId="3" borderId="16" xfId="0" applyFont="1" applyFill="1" applyBorder="1"/>
    <xf numFmtId="0" fontId="58" fillId="3" borderId="16" xfId="0" applyFont="1" applyFill="1" applyBorder="1" applyAlignment="1">
      <alignment horizontal="center" vertical="center"/>
    </xf>
    <xf numFmtId="0" fontId="58" fillId="3" borderId="16" xfId="0" applyFont="1" applyFill="1" applyBorder="1" applyAlignment="1">
      <alignment horizontal="center" vertical="center" wrapText="1"/>
    </xf>
    <xf numFmtId="3" fontId="59" fillId="0" borderId="15" xfId="0" applyNumberFormat="1" applyFont="1" applyBorder="1" applyAlignment="1">
      <alignment vertical="center"/>
    </xf>
    <xf numFmtId="3" fontId="59" fillId="0" borderId="13" xfId="0" applyNumberFormat="1" applyFont="1" applyBorder="1" applyAlignment="1">
      <alignment vertical="center"/>
    </xf>
    <xf numFmtId="3" fontId="59" fillId="2" borderId="13" xfId="0" applyNumberFormat="1" applyFont="1" applyFill="1" applyBorder="1" applyAlignment="1">
      <alignment vertical="center"/>
    </xf>
    <xf numFmtId="3" fontId="59" fillId="0" borderId="14" xfId="0" applyNumberFormat="1" applyFont="1" applyBorder="1" applyAlignment="1">
      <alignment vertical="center"/>
    </xf>
    <xf numFmtId="164" fontId="60" fillId="0" borderId="13" xfId="0" applyNumberFormat="1" applyFont="1" applyBorder="1" applyAlignment="1">
      <alignment vertical="center"/>
    </xf>
    <xf numFmtId="164" fontId="60" fillId="0" borderId="14" xfId="0" applyNumberFormat="1" applyFont="1" applyBorder="1" applyAlignment="1">
      <alignment vertical="center"/>
    </xf>
    <xf numFmtId="0" fontId="38" fillId="0" borderId="0" xfId="0" applyFont="1"/>
    <xf numFmtId="0" fontId="59" fillId="0" borderId="18" xfId="0" applyFont="1" applyBorder="1" applyAlignment="1">
      <alignment vertical="center" wrapText="1"/>
    </xf>
    <xf numFmtId="0" fontId="59" fillId="0" borderId="19" xfId="0" applyFont="1" applyBorder="1" applyAlignment="1">
      <alignment vertical="center" wrapText="1"/>
    </xf>
    <xf numFmtId="0" fontId="59" fillId="0" borderId="20" xfId="0" applyFont="1" applyBorder="1" applyAlignment="1">
      <alignment vertical="center" wrapText="1"/>
    </xf>
    <xf numFmtId="0" fontId="59" fillId="0" borderId="21" xfId="0" applyFont="1" applyBorder="1" applyAlignment="1">
      <alignment vertical="center" wrapText="1"/>
    </xf>
    <xf numFmtId="0" fontId="63" fillId="5" borderId="17" xfId="0" applyFont="1" applyFill="1" applyBorder="1" applyAlignment="1" applyProtection="1">
      <alignment vertical="center" wrapText="1"/>
      <protection locked="0"/>
    </xf>
    <xf numFmtId="0" fontId="46" fillId="0" borderId="0" xfId="0" applyFont="1"/>
    <xf numFmtId="0" fontId="39" fillId="0" borderId="0" xfId="0" applyFont="1" applyAlignment="1">
      <alignment horizontal="left"/>
    </xf>
    <xf numFmtId="0" fontId="56" fillId="0" borderId="22" xfId="0" applyFont="1" applyBorder="1" applyAlignment="1" applyProtection="1">
      <alignment horizontal="left" vertical="center" wrapText="1"/>
      <protection locked="0"/>
    </xf>
    <xf numFmtId="3" fontId="60" fillId="0" borderId="15" xfId="0" applyNumberFormat="1" applyFont="1" applyBorder="1" applyAlignment="1">
      <alignment vertical="center"/>
    </xf>
    <xf numFmtId="0" fontId="64" fillId="5" borderId="23" xfId="0" applyFont="1" applyFill="1" applyBorder="1" applyAlignment="1" applyProtection="1">
      <alignment horizontal="left" vertical="center" wrapText="1"/>
      <protection locked="0"/>
    </xf>
    <xf numFmtId="3" fontId="64" fillId="5" borderId="23" xfId="0" applyNumberFormat="1" applyFont="1" applyFill="1" applyBorder="1" applyAlignment="1" applyProtection="1">
      <alignment vertical="center"/>
      <protection locked="0"/>
    </xf>
    <xf numFmtId="0" fontId="39" fillId="0" borderId="0" xfId="0" applyFont="1" applyAlignment="1">
      <alignment vertical="center" wrapText="1"/>
    </xf>
    <xf numFmtId="0" fontId="41" fillId="0" borderId="0" xfId="0" applyFont="1" applyAlignment="1">
      <alignment wrapText="1"/>
    </xf>
    <xf numFmtId="0" fontId="58" fillId="3" borderId="24" xfId="0" applyFont="1" applyFill="1" applyBorder="1" applyAlignment="1">
      <alignment horizontal="center" vertical="center"/>
    </xf>
    <xf numFmtId="0" fontId="58" fillId="3" borderId="24" xfId="0" applyFont="1" applyFill="1" applyBorder="1" applyAlignment="1">
      <alignment horizontal="center" vertical="center" wrapText="1"/>
    </xf>
    <xf numFmtId="164" fontId="64" fillId="5" borderId="25" xfId="0" applyNumberFormat="1" applyFont="1" applyFill="1" applyBorder="1" applyAlignment="1" applyProtection="1">
      <alignment vertical="center"/>
      <protection locked="0"/>
    </xf>
    <xf numFmtId="0" fontId="0" fillId="0" borderId="0" xfId="0" applyAlignment="1">
      <alignment vertical="center"/>
    </xf>
    <xf numFmtId="164" fontId="64" fillId="5" borderId="23" xfId="0" applyNumberFormat="1" applyFont="1" applyFill="1" applyBorder="1" applyAlignment="1" applyProtection="1">
      <alignment horizontal="right" vertical="center" wrapText="1"/>
      <protection locked="0"/>
    </xf>
    <xf numFmtId="164" fontId="64" fillId="5" borderId="25" xfId="0" applyNumberFormat="1" applyFont="1" applyFill="1" applyBorder="1" applyAlignment="1" applyProtection="1">
      <alignment horizontal="right" vertical="center" wrapText="1"/>
      <protection locked="0"/>
    </xf>
    <xf numFmtId="0" fontId="65" fillId="0" borderId="0" xfId="0" applyFont="1"/>
    <xf numFmtId="0" fontId="41" fillId="0" borderId="0" xfId="0" applyFont="1" applyAlignment="1">
      <alignment vertical="center"/>
    </xf>
    <xf numFmtId="0" fontId="48" fillId="0" borderId="0" xfId="0" applyFont="1"/>
    <xf numFmtId="164" fontId="38" fillId="0" borderId="1" xfId="0" applyNumberFormat="1" applyFont="1" applyBorder="1"/>
    <xf numFmtId="164" fontId="38" fillId="0" borderId="2" xfId="0" applyNumberFormat="1" applyFont="1" applyBorder="1"/>
    <xf numFmtId="164" fontId="38" fillId="0" borderId="3" xfId="0" applyNumberFormat="1" applyFont="1" applyBorder="1"/>
    <xf numFmtId="164" fontId="47" fillId="0" borderId="4" xfId="0" applyNumberFormat="1" applyFont="1" applyBorder="1"/>
    <xf numFmtId="0" fontId="39" fillId="0" borderId="0" xfId="0" applyFont="1" applyAlignment="1">
      <alignment wrapText="1"/>
    </xf>
    <xf numFmtId="3" fontId="40" fillId="0" borderId="0" xfId="0" applyNumberFormat="1" applyFont="1"/>
    <xf numFmtId="0" fontId="42" fillId="0" borderId="0" xfId="0" applyFont="1"/>
    <xf numFmtId="0" fontId="51" fillId="0" borderId="0" xfId="0" applyFont="1" applyAlignment="1">
      <alignment vertical="center"/>
    </xf>
    <xf numFmtId="0" fontId="52" fillId="0" borderId="0" xfId="0" applyFont="1"/>
    <xf numFmtId="0" fontId="52" fillId="0" borderId="0" xfId="6" applyFont="1"/>
    <xf numFmtId="0" fontId="51" fillId="0" borderId="0" xfId="6" applyFont="1" applyAlignment="1">
      <alignment vertical="center"/>
    </xf>
    <xf numFmtId="164" fontId="50" fillId="0" borderId="2" xfId="0" applyNumberFormat="1" applyFont="1" applyBorder="1"/>
    <xf numFmtId="164" fontId="38" fillId="0" borderId="6" xfId="0" applyNumberFormat="1" applyFont="1" applyBorder="1"/>
    <xf numFmtId="164" fontId="50" fillId="0" borderId="4" xfId="0" applyNumberFormat="1" applyFont="1" applyBorder="1"/>
    <xf numFmtId="164" fontId="50" fillId="0" borderId="5" xfId="0" applyNumberFormat="1" applyFont="1" applyBorder="1"/>
    <xf numFmtId="164" fontId="50" fillId="0" borderId="7" xfId="0" applyNumberFormat="1" applyFont="1" applyBorder="1"/>
    <xf numFmtId="164" fontId="50" fillId="0" borderId="8" xfId="0" applyNumberFormat="1" applyFont="1" applyBorder="1"/>
    <xf numFmtId="164" fontId="50" fillId="0" borderId="9" xfId="0" applyNumberFormat="1" applyFont="1" applyBorder="1"/>
    <xf numFmtId="164" fontId="60" fillId="0" borderId="15" xfId="0" applyNumberFormat="1" applyFont="1" applyBorder="1" applyAlignment="1">
      <alignment vertical="center"/>
    </xf>
    <xf numFmtId="164" fontId="67" fillId="5" borderId="23" xfId="0" applyNumberFormat="1" applyFont="1" applyFill="1" applyBorder="1" applyAlignment="1" applyProtection="1">
      <alignment horizontal="right" vertical="center" wrapText="1"/>
      <protection locked="0"/>
    </xf>
    <xf numFmtId="0" fontId="12" fillId="0" borderId="0" xfId="1" applyFill="1" applyAlignment="1" applyProtection="1"/>
    <xf numFmtId="0" fontId="68" fillId="0" borderId="0" xfId="0" applyFont="1"/>
    <xf numFmtId="3" fontId="59" fillId="0" borderId="15" xfId="0" applyNumberFormat="1" applyFont="1" applyBorder="1" applyAlignment="1">
      <alignment horizontal="right" vertical="center"/>
    </xf>
    <xf numFmtId="3" fontId="0" fillId="0" borderId="0" xfId="0" applyNumberFormat="1"/>
    <xf numFmtId="3" fontId="59" fillId="0" borderId="15" xfId="0" applyNumberFormat="1" applyFont="1" applyBorder="1" applyAlignment="1">
      <alignment vertical="center" wrapText="1"/>
    </xf>
    <xf numFmtId="0" fontId="63" fillId="3" borderId="16" xfId="0" applyFont="1" applyFill="1" applyBorder="1" applyAlignment="1">
      <alignment horizontal="center" vertical="center" wrapText="1"/>
    </xf>
    <xf numFmtId="0" fontId="55" fillId="0" borderId="0" xfId="6" applyFont="1"/>
    <xf numFmtId="3" fontId="64" fillId="5" borderId="25" xfId="0" applyNumberFormat="1" applyFont="1" applyFill="1" applyBorder="1" applyAlignment="1" applyProtection="1">
      <alignment vertical="center" wrapText="1"/>
      <protection locked="0"/>
    </xf>
    <xf numFmtId="3" fontId="59" fillId="0" borderId="0" xfId="0" applyNumberFormat="1" applyFont="1" applyAlignment="1">
      <alignment vertical="center" wrapText="1"/>
    </xf>
    <xf numFmtId="164" fontId="59" fillId="0" borderId="0" xfId="0" applyNumberFormat="1" applyFont="1" applyAlignment="1">
      <alignment vertical="center"/>
    </xf>
    <xf numFmtId="3" fontId="59" fillId="0" borderId="0" xfId="0" applyNumberFormat="1" applyFont="1" applyAlignment="1">
      <alignment vertical="center"/>
    </xf>
    <xf numFmtId="0" fontId="41" fillId="0" borderId="16" xfId="0" applyFont="1" applyBorder="1"/>
    <xf numFmtId="166" fontId="59" fillId="0" borderId="15" xfId="0" applyNumberFormat="1" applyFont="1" applyBorder="1" applyAlignment="1">
      <alignment vertical="center"/>
    </xf>
    <xf numFmtId="165" fontId="64" fillId="5" borderId="23" xfId="0" applyNumberFormat="1" applyFont="1" applyFill="1" applyBorder="1" applyAlignment="1" applyProtection="1">
      <alignment horizontal="right" vertical="center" wrapText="1"/>
      <protection locked="0"/>
    </xf>
    <xf numFmtId="0" fontId="69" fillId="0" borderId="0" xfId="0" applyFont="1"/>
    <xf numFmtId="10" fontId="41" fillId="0" borderId="0" xfId="0" applyNumberFormat="1" applyFont="1"/>
    <xf numFmtId="0" fontId="59" fillId="0" borderId="0" xfId="188" applyFont="1"/>
    <xf numFmtId="3" fontId="60" fillId="0" borderId="0" xfId="0" applyNumberFormat="1" applyFont="1" applyAlignment="1">
      <alignment vertical="center" wrapText="1"/>
    </xf>
    <xf numFmtId="3" fontId="19" fillId="0" borderId="15" xfId="0" applyNumberFormat="1" applyFont="1" applyBorder="1" applyAlignment="1">
      <alignment vertical="center" wrapText="1"/>
    </xf>
    <xf numFmtId="166" fontId="59" fillId="0" borderId="0" xfId="0" applyNumberFormat="1" applyFont="1" applyAlignment="1">
      <alignment vertical="center"/>
    </xf>
    <xf numFmtId="0" fontId="19" fillId="0" borderId="0" xfId="0" applyFont="1" applyAlignment="1">
      <alignment horizontal="right" vertical="center"/>
    </xf>
    <xf numFmtId="0" fontId="56" fillId="0" borderId="0" xfId="1" applyFont="1" applyAlignment="1" applyProtection="1">
      <alignment horizontal="left" vertical="center"/>
    </xf>
    <xf numFmtId="15" fontId="41" fillId="0" borderId="0" xfId="0" applyNumberFormat="1" applyFont="1"/>
    <xf numFmtId="15" fontId="0" fillId="0" borderId="0" xfId="0" applyNumberFormat="1"/>
    <xf numFmtId="16" fontId="58" fillId="3" borderId="16" xfId="0" applyNumberFormat="1" applyFont="1" applyFill="1" applyBorder="1" applyAlignment="1">
      <alignment horizontal="center" vertical="center"/>
    </xf>
    <xf numFmtId="14" fontId="41" fillId="0" borderId="0" xfId="0" applyNumberFormat="1" applyFont="1"/>
    <xf numFmtId="0" fontId="59" fillId="0" borderId="0" xfId="0" applyFont="1"/>
    <xf numFmtId="0" fontId="63" fillId="5" borderId="26" xfId="0" applyFont="1" applyFill="1" applyBorder="1" applyAlignment="1" applyProtection="1">
      <alignment vertical="center" wrapText="1"/>
      <protection locked="0"/>
    </xf>
    <xf numFmtId="0" fontId="73" fillId="0" borderId="0" xfId="180" applyFont="1"/>
    <xf numFmtId="164" fontId="64" fillId="5" borderId="23" xfId="180" applyNumberFormat="1" applyFont="1" applyFill="1" applyBorder="1" applyAlignment="1" applyProtection="1">
      <alignment vertical="center"/>
      <protection locked="0"/>
    </xf>
    <xf numFmtId="0" fontId="64" fillId="5" borderId="23" xfId="180" applyFont="1" applyFill="1" applyBorder="1" applyAlignment="1" applyProtection="1">
      <alignment horizontal="left" vertical="center" wrapText="1"/>
      <protection locked="0"/>
    </xf>
    <xf numFmtId="164" fontId="59" fillId="0" borderId="15" xfId="180" applyNumberFormat="1" applyFont="1" applyBorder="1" applyAlignment="1">
      <alignment vertical="center"/>
    </xf>
    <xf numFmtId="0" fontId="56" fillId="0" borderId="22" xfId="180" applyFont="1" applyBorder="1" applyAlignment="1" applyProtection="1">
      <alignment horizontal="left" vertical="center" wrapText="1"/>
      <protection locked="0"/>
    </xf>
    <xf numFmtId="0" fontId="58" fillId="3" borderId="16" xfId="180" applyFont="1" applyFill="1" applyBorder="1" applyAlignment="1">
      <alignment horizontal="center" vertical="center" wrapText="1"/>
    </xf>
    <xf numFmtId="0" fontId="75" fillId="0" borderId="0" xfId="180" applyFont="1" applyAlignment="1">
      <alignment wrapText="1"/>
    </xf>
    <xf numFmtId="3" fontId="73" fillId="0" borderId="0" xfId="180" applyNumberFormat="1" applyFont="1"/>
    <xf numFmtId="3" fontId="64" fillId="5" borderId="23" xfId="180" applyNumberFormat="1" applyFont="1" applyFill="1" applyBorder="1" applyAlignment="1" applyProtection="1">
      <alignment vertical="center"/>
      <protection locked="0"/>
    </xf>
    <xf numFmtId="3" fontId="59" fillId="0" borderId="15" xfId="180" applyNumberFormat="1" applyFont="1" applyBorder="1" applyAlignment="1">
      <alignment vertical="center"/>
    </xf>
    <xf numFmtId="3" fontId="59" fillId="0" borderId="0" xfId="180" applyNumberFormat="1" applyFont="1" applyAlignment="1">
      <alignment vertical="center"/>
    </xf>
    <xf numFmtId="0" fontId="58" fillId="3" borderId="16" xfId="180" applyFont="1" applyFill="1" applyBorder="1" applyAlignment="1">
      <alignment horizontal="center" vertical="center"/>
    </xf>
    <xf numFmtId="0" fontId="58" fillId="3" borderId="24" xfId="180" applyFont="1" applyFill="1" applyBorder="1" applyAlignment="1">
      <alignment horizontal="center" vertical="center"/>
    </xf>
    <xf numFmtId="0" fontId="58" fillId="3" borderId="0" xfId="180" applyFont="1" applyFill="1" applyAlignment="1">
      <alignment horizontal="center" vertical="center"/>
    </xf>
    <xf numFmtId="0" fontId="73" fillId="0" borderId="0" xfId="180" applyFont="1" applyAlignment="1">
      <alignment vertical="center"/>
    </xf>
    <xf numFmtId="0" fontId="74" fillId="0" borderId="0" xfId="180" applyFont="1" applyAlignment="1">
      <alignment vertical="center"/>
    </xf>
    <xf numFmtId="0" fontId="75" fillId="0" borderId="0" xfId="180" applyFont="1" applyAlignment="1">
      <alignment horizontal="left" vertical="center"/>
    </xf>
    <xf numFmtId="0" fontId="74" fillId="0" borderId="0" xfId="180" applyFont="1"/>
    <xf numFmtId="0" fontId="75" fillId="0" borderId="0" xfId="180" applyFont="1"/>
    <xf numFmtId="0" fontId="11" fillId="0" borderId="0" xfId="180"/>
    <xf numFmtId="164" fontId="59" fillId="0" borderId="15" xfId="180" applyNumberFormat="1" applyFont="1" applyBorder="1" applyAlignment="1">
      <alignment horizontal="center" vertical="center"/>
    </xf>
    <xf numFmtId="0" fontId="59" fillId="0" borderId="0" xfId="180" applyFont="1"/>
    <xf numFmtId="0" fontId="11" fillId="0" borderId="0" xfId="180" applyAlignment="1">
      <alignment vertical="center"/>
    </xf>
    <xf numFmtId="0" fontId="75" fillId="0" borderId="0" xfId="180" applyFont="1" applyAlignment="1">
      <alignment horizontal="left"/>
    </xf>
    <xf numFmtId="0" fontId="75" fillId="0" borderId="0" xfId="180" applyFont="1" applyAlignment="1">
      <alignment vertical="center"/>
    </xf>
    <xf numFmtId="3" fontId="19" fillId="0" borderId="15" xfId="180" applyNumberFormat="1" applyFont="1" applyBorder="1" applyAlignment="1">
      <alignment vertical="center"/>
    </xf>
    <xf numFmtId="0" fontId="41" fillId="0" borderId="0" xfId="180" applyFont="1"/>
    <xf numFmtId="166" fontId="59" fillId="0" borderId="15" xfId="180" applyNumberFormat="1" applyFont="1" applyBorder="1" applyAlignment="1">
      <alignment vertical="center"/>
    </xf>
    <xf numFmtId="165" fontId="64" fillId="5" borderId="23" xfId="180" applyNumberFormat="1" applyFont="1" applyFill="1" applyBorder="1" applyAlignment="1" applyProtection="1">
      <alignment horizontal="right" vertical="center" wrapText="1"/>
      <protection locked="0"/>
    </xf>
    <xf numFmtId="15" fontId="78" fillId="0" borderId="0" xfId="180" applyNumberFormat="1" applyFont="1"/>
    <xf numFmtId="15" fontId="41" fillId="0" borderId="0" xfId="180" applyNumberFormat="1" applyFont="1"/>
    <xf numFmtId="14" fontId="41" fillId="0" borderId="0" xfId="180" applyNumberFormat="1" applyFont="1"/>
    <xf numFmtId="0" fontId="59" fillId="0" borderId="0" xfId="190" applyFont="1" applyAlignment="1" applyProtection="1">
      <alignment horizontal="right"/>
      <protection locked="0"/>
    </xf>
    <xf numFmtId="0" fontId="77" fillId="0" borderId="0" xfId="180" applyFont="1" applyAlignment="1">
      <alignment vertical="center"/>
    </xf>
    <xf numFmtId="0" fontId="76" fillId="0" borderId="0" xfId="180" applyFont="1"/>
    <xf numFmtId="10" fontId="73" fillId="0" borderId="0" xfId="180" applyNumberFormat="1" applyFont="1"/>
    <xf numFmtId="164" fontId="73" fillId="0" borderId="0" xfId="180" applyNumberFormat="1" applyFont="1"/>
    <xf numFmtId="0" fontId="79" fillId="0" borderId="0" xfId="180" applyFont="1"/>
    <xf numFmtId="0" fontId="80" fillId="0" borderId="0" xfId="1" applyFont="1" applyFill="1" applyBorder="1" applyAlignment="1" applyProtection="1">
      <alignment horizontal="center"/>
    </xf>
    <xf numFmtId="0" fontId="81" fillId="0" borderId="0" xfId="1" applyFont="1" applyFill="1" applyBorder="1" applyAlignment="1" applyProtection="1"/>
    <xf numFmtId="0" fontId="81" fillId="0" borderId="0" xfId="1" applyFont="1" applyAlignment="1" applyProtection="1">
      <alignment horizontal="center"/>
    </xf>
    <xf numFmtId="0" fontId="81" fillId="0" borderId="0" xfId="1" applyFont="1" applyAlignment="1" applyProtection="1"/>
    <xf numFmtId="0" fontId="19" fillId="0" borderId="0" xfId="10" applyFont="1"/>
    <xf numFmtId="0" fontId="20" fillId="0" borderId="0" xfId="6" applyFont="1"/>
    <xf numFmtId="0" fontId="56" fillId="0" borderId="0" xfId="1" applyFont="1" applyAlignment="1" applyProtection="1">
      <alignment vertical="center"/>
    </xf>
    <xf numFmtId="0" fontId="82" fillId="0" borderId="0" xfId="1" applyFont="1" applyAlignment="1" applyProtection="1"/>
    <xf numFmtId="164" fontId="59" fillId="0" borderId="15" xfId="0" applyNumberFormat="1" applyFont="1" applyBorder="1" applyAlignment="1">
      <alignment horizontal="right" vertical="center"/>
    </xf>
    <xf numFmtId="3" fontId="73" fillId="0" borderId="0" xfId="0" applyNumberFormat="1" applyFont="1"/>
    <xf numFmtId="0" fontId="63" fillId="5" borderId="27" xfId="0" applyFont="1" applyFill="1" applyBorder="1" applyAlignment="1" applyProtection="1">
      <alignment vertical="center" wrapText="1"/>
      <protection locked="0"/>
    </xf>
    <xf numFmtId="3" fontId="59" fillId="0" borderId="0" xfId="0" applyNumberFormat="1" applyFont="1"/>
    <xf numFmtId="0" fontId="73" fillId="0" borderId="0" xfId="0" applyFont="1" applyAlignment="1">
      <alignment vertical="center"/>
    </xf>
    <xf numFmtId="3" fontId="19" fillId="0" borderId="0" xfId="0" applyNumberFormat="1" applyFont="1"/>
    <xf numFmtId="0" fontId="73" fillId="0" borderId="0" xfId="0" applyFont="1"/>
    <xf numFmtId="3" fontId="19" fillId="0" borderId="15" xfId="0" applyNumberFormat="1" applyFont="1" applyBorder="1" applyAlignment="1">
      <alignment vertical="center"/>
    </xf>
    <xf numFmtId="0" fontId="83" fillId="0" borderId="0" xfId="1" applyFont="1" applyAlignment="1" applyProtection="1"/>
    <xf numFmtId="0" fontId="39" fillId="0" borderId="0" xfId="0" applyFont="1" applyAlignment="1">
      <alignment horizontal="left" vertical="center" wrapText="1"/>
    </xf>
    <xf numFmtId="0" fontId="59" fillId="0" borderId="0" xfId="191" applyFont="1" applyAlignment="1" applyProtection="1">
      <alignment horizontal="right"/>
      <protection locked="0"/>
    </xf>
    <xf numFmtId="0" fontId="19" fillId="0" borderId="0" xfId="191" applyFont="1" applyAlignment="1" applyProtection="1">
      <alignment horizontal="right"/>
      <protection locked="0"/>
    </xf>
    <xf numFmtId="0" fontId="84" fillId="0" borderId="0" xfId="0" applyFont="1" applyAlignment="1" applyProtection="1">
      <alignment horizontal="left" vertical="center" wrapText="1"/>
      <protection locked="0"/>
    </xf>
    <xf numFmtId="3" fontId="72" fillId="0" borderId="0" xfId="0" applyNumberFormat="1" applyFont="1"/>
    <xf numFmtId="0" fontId="11" fillId="0" borderId="0" xfId="0" applyFont="1"/>
    <xf numFmtId="164" fontId="59" fillId="2" borderId="15" xfId="0" applyNumberFormat="1" applyFont="1" applyFill="1" applyBorder="1" applyAlignment="1">
      <alignment vertical="center"/>
    </xf>
    <xf numFmtId="0" fontId="41" fillId="2" borderId="0" xfId="0" applyFont="1" applyFill="1"/>
    <xf numFmtId="0" fontId="41" fillId="2" borderId="0" xfId="0" applyFont="1" applyFill="1" applyAlignment="1">
      <alignment wrapText="1"/>
    </xf>
    <xf numFmtId="0" fontId="0" fillId="2" borderId="0" xfId="0" applyFill="1"/>
    <xf numFmtId="0" fontId="68" fillId="2" borderId="0" xfId="0" applyFont="1" applyFill="1"/>
    <xf numFmtId="0" fontId="12" fillId="2" borderId="0" xfId="1" applyFill="1" applyAlignment="1" applyProtection="1"/>
    <xf numFmtId="0" fontId="22" fillId="2" borderId="0" xfId="0" applyFont="1" applyFill="1"/>
    <xf numFmtId="0" fontId="85" fillId="0" borderId="0" xfId="0" applyFont="1"/>
    <xf numFmtId="0" fontId="41" fillId="0" borderId="0" xfId="193" applyFont="1"/>
    <xf numFmtId="0" fontId="39" fillId="0" borderId="0" xfId="193" applyFont="1"/>
    <xf numFmtId="0" fontId="3" fillId="0" borderId="0" xfId="193"/>
    <xf numFmtId="0" fontId="69" fillId="0" borderId="0" xfId="193" applyFont="1"/>
    <xf numFmtId="0" fontId="46" fillId="0" borderId="0" xfId="193" applyFont="1"/>
    <xf numFmtId="0" fontId="58" fillId="7" borderId="16" xfId="193" applyFont="1" applyFill="1" applyBorder="1" applyAlignment="1">
      <alignment horizontal="center" vertical="center" wrapText="1"/>
    </xf>
    <xf numFmtId="0" fontId="3" fillId="0" borderId="0" xfId="193" applyAlignment="1">
      <alignment wrapText="1"/>
    </xf>
    <xf numFmtId="0" fontId="58" fillId="7" borderId="30" xfId="193" applyFont="1" applyFill="1" applyBorder="1" applyAlignment="1">
      <alignment horizontal="center" vertical="center" wrapText="1"/>
    </xf>
    <xf numFmtId="0" fontId="56" fillId="0" borderId="22" xfId="193" applyFont="1" applyBorder="1" applyAlignment="1" applyProtection="1">
      <alignment horizontal="left" vertical="center" wrapText="1"/>
      <protection locked="0"/>
    </xf>
    <xf numFmtId="0" fontId="3" fillId="8" borderId="29" xfId="193" applyFill="1" applyBorder="1" applyAlignment="1" applyProtection="1">
      <alignment horizontal="right"/>
      <protection locked="0"/>
    </xf>
    <xf numFmtId="0" fontId="3" fillId="8" borderId="31" xfId="193" applyFill="1" applyBorder="1" applyAlignment="1" applyProtection="1">
      <alignment horizontal="right"/>
      <protection locked="0"/>
    </xf>
    <xf numFmtId="0" fontId="3" fillId="6" borderId="29" xfId="193" applyFill="1" applyBorder="1" applyAlignment="1" applyProtection="1">
      <alignment horizontal="right"/>
      <protection locked="0"/>
    </xf>
    <xf numFmtId="0" fontId="41" fillId="0" borderId="0" xfId="193" applyFont="1" applyAlignment="1">
      <alignment vertical="center"/>
    </xf>
    <xf numFmtId="3" fontId="3" fillId="0" borderId="0" xfId="193" applyNumberFormat="1"/>
    <xf numFmtId="0" fontId="64" fillId="9" borderId="23" xfId="193" applyFont="1" applyFill="1" applyBorder="1" applyAlignment="1" applyProtection="1">
      <alignment horizontal="left" vertical="center" wrapText="1"/>
      <protection locked="0"/>
    </xf>
    <xf numFmtId="3" fontId="64" fillId="9" borderId="25" xfId="193" applyNumberFormat="1" applyFont="1" applyFill="1" applyBorder="1" applyAlignment="1" applyProtection="1">
      <alignment vertical="center" wrapText="1"/>
      <protection locked="0"/>
    </xf>
    <xf numFmtId="164" fontId="59" fillId="0" borderId="15" xfId="193" applyNumberFormat="1" applyFont="1" applyBorder="1" applyAlignment="1">
      <alignment vertical="center"/>
    </xf>
    <xf numFmtId="0" fontId="58" fillId="7" borderId="32" xfId="193" applyFont="1" applyFill="1" applyBorder="1" applyAlignment="1">
      <alignment horizontal="center" vertical="center" wrapText="1"/>
    </xf>
    <xf numFmtId="0" fontId="3" fillId="6" borderId="31" xfId="193" applyFill="1" applyBorder="1" applyAlignment="1" applyProtection="1">
      <alignment horizontal="right"/>
      <protection locked="0"/>
    </xf>
    <xf numFmtId="3" fontId="59" fillId="0" borderId="0" xfId="193" applyNumberFormat="1" applyFont="1" applyAlignment="1">
      <alignment vertical="center" wrapText="1"/>
    </xf>
    <xf numFmtId="166" fontId="59" fillId="0" borderId="15" xfId="193" applyNumberFormat="1" applyFont="1" applyBorder="1" applyAlignment="1">
      <alignment vertical="center"/>
    </xf>
    <xf numFmtId="166" fontId="3" fillId="0" borderId="0" xfId="193" applyNumberFormat="1"/>
    <xf numFmtId="0" fontId="58" fillId="7" borderId="36" xfId="193" applyFont="1" applyFill="1" applyBorder="1" applyAlignment="1">
      <alignment horizontal="center" vertical="center" wrapText="1"/>
    </xf>
    <xf numFmtId="167" fontId="0" fillId="0" borderId="0" xfId="194" applyNumberFormat="1" applyFont="1"/>
    <xf numFmtId="168" fontId="0" fillId="0" borderId="0" xfId="0" applyNumberFormat="1"/>
    <xf numFmtId="168" fontId="11" fillId="0" borderId="0" xfId="0" applyNumberFormat="1" applyFont="1"/>
    <xf numFmtId="3" fontId="60" fillId="0" borderId="0" xfId="0" applyNumberFormat="1" applyFont="1" applyAlignment="1">
      <alignment vertical="center"/>
    </xf>
    <xf numFmtId="3" fontId="68" fillId="0" borderId="0" xfId="0" applyNumberFormat="1" applyFont="1"/>
    <xf numFmtId="166" fontId="87" fillId="0" borderId="15" xfId="0" applyNumberFormat="1" applyFont="1" applyBorder="1" applyAlignment="1">
      <alignment vertical="center"/>
    </xf>
    <xf numFmtId="3" fontId="59" fillId="0" borderId="15" xfId="193" applyNumberFormat="1" applyFont="1" applyBorder="1" applyAlignment="1">
      <alignment vertical="center"/>
    </xf>
    <xf numFmtId="0" fontId="90" fillId="0" borderId="0" xfId="0" applyFont="1" applyAlignment="1" applyProtection="1">
      <alignment horizontal="left" vertical="center" wrapText="1"/>
      <protection locked="0"/>
    </xf>
    <xf numFmtId="3" fontId="71" fillId="0" borderId="15" xfId="193" applyNumberFormat="1" applyFont="1" applyBorder="1" applyAlignment="1">
      <alignment vertical="center"/>
    </xf>
    <xf numFmtId="0" fontId="92" fillId="0" borderId="0" xfId="193" applyFont="1"/>
    <xf numFmtId="0" fontId="93" fillId="0" borderId="0" xfId="193" applyFont="1"/>
    <xf numFmtId="0" fontId="2" fillId="0" borderId="0" xfId="193" applyFont="1"/>
    <xf numFmtId="0" fontId="1" fillId="0" borderId="0" xfId="193" applyFont="1"/>
    <xf numFmtId="0" fontId="58" fillId="7" borderId="37" xfId="193" applyFont="1" applyFill="1" applyBorder="1" applyAlignment="1">
      <alignment horizontal="center" vertical="center" wrapText="1"/>
    </xf>
    <xf numFmtId="0" fontId="58" fillId="7" borderId="38" xfId="193" applyFont="1" applyFill="1" applyBorder="1" applyAlignment="1">
      <alignment horizontal="center" vertical="center" wrapText="1"/>
    </xf>
    <xf numFmtId="0" fontId="94" fillId="0" borderId="0" xfId="0" applyFont="1" applyAlignment="1" applyProtection="1">
      <alignment horizontal="left" vertical="center" wrapText="1"/>
      <protection locked="0"/>
    </xf>
    <xf numFmtId="0" fontId="61" fillId="0" borderId="0" xfId="6" applyFont="1" applyAlignment="1">
      <alignment vertical="center" wrapText="1"/>
    </xf>
    <xf numFmtId="0" fontId="62" fillId="0" borderId="0" xfId="0" applyFont="1"/>
    <xf numFmtId="0" fontId="75" fillId="0" borderId="0" xfId="180" applyFont="1" applyAlignment="1">
      <alignment horizontal="left" wrapText="1"/>
    </xf>
    <xf numFmtId="0" fontId="39" fillId="0" borderId="0" xfId="0" applyFont="1" applyAlignment="1">
      <alignment horizontal="left" vertical="center" wrapText="1"/>
    </xf>
    <xf numFmtId="0" fontId="0" fillId="0" borderId="0" xfId="0"/>
    <xf numFmtId="0" fontId="84" fillId="0" borderId="28" xfId="0" applyFont="1" applyBorder="1" applyAlignment="1" applyProtection="1">
      <alignment horizontal="center" vertical="center" wrapText="1"/>
      <protection locked="0"/>
    </xf>
    <xf numFmtId="0" fontId="84" fillId="0" borderId="0" xfId="0" applyFont="1" applyAlignment="1" applyProtection="1">
      <alignment horizontal="center" vertical="center" wrapText="1"/>
      <protection locked="0"/>
    </xf>
    <xf numFmtId="0" fontId="39" fillId="0" borderId="0" xfId="0" applyFont="1" applyAlignment="1">
      <alignment horizontal="left" wrapText="1"/>
    </xf>
    <xf numFmtId="0" fontId="88" fillId="0" borderId="28" xfId="0" applyFont="1" applyBorder="1" applyAlignment="1" applyProtection="1">
      <alignment horizontal="center" vertical="center" wrapText="1"/>
      <protection locked="0"/>
    </xf>
    <xf numFmtId="0" fontId="89" fillId="0" borderId="28" xfId="0" applyFont="1" applyBorder="1" applyAlignment="1" applyProtection="1">
      <alignment horizontal="center" vertical="center" wrapText="1"/>
      <protection locked="0"/>
    </xf>
    <xf numFmtId="0" fontId="58" fillId="7" borderId="33" xfId="193" applyFont="1" applyFill="1" applyBorder="1" applyAlignment="1">
      <alignment horizontal="center" vertical="center" wrapText="1"/>
    </xf>
    <xf numFmtId="0" fontId="3" fillId="7" borderId="35" xfId="193" applyFill="1" applyBorder="1" applyAlignment="1">
      <alignment horizontal="center" vertical="center" wrapText="1"/>
    </xf>
    <xf numFmtId="0" fontId="58" fillId="7" borderId="34" xfId="193" applyFont="1" applyFill="1" applyBorder="1" applyAlignment="1">
      <alignment horizontal="center" vertical="center" wrapText="1"/>
    </xf>
    <xf numFmtId="0" fontId="58" fillId="7" borderId="35" xfId="193" applyFont="1" applyFill="1" applyBorder="1" applyAlignment="1">
      <alignment horizontal="center" vertical="center" wrapText="1"/>
    </xf>
    <xf numFmtId="0" fontId="91" fillId="0" borderId="28" xfId="0" applyFont="1" applyBorder="1" applyAlignment="1" applyProtection="1">
      <alignment horizontal="center" vertical="center" wrapText="1"/>
      <protection locked="0"/>
    </xf>
  </cellXfs>
  <cellStyles count="195">
    <cellStyle name="Hipervínculo" xfId="1" builtinId="8"/>
    <cellStyle name="Hipervínculo 2" xfId="2" xr:uid="{00000000-0005-0000-0000-000001000000}"/>
    <cellStyle name="Hipervínculo 3" xfId="92" xr:uid="{00000000-0005-0000-0000-000002000000}"/>
    <cellStyle name="Millares" xfId="194" builtinId="3"/>
    <cellStyle name="Normal" xfId="0" builtinId="0"/>
    <cellStyle name="Normal 10" xfId="180" xr:uid="{00000000-0005-0000-0000-000004000000}"/>
    <cellStyle name="Normal 11" xfId="179" xr:uid="{00000000-0005-0000-0000-000005000000}"/>
    <cellStyle name="Normal 12" xfId="192" xr:uid="{4F495060-1384-451A-B70C-4AD86448DD98}"/>
    <cellStyle name="Normal 13" xfId="193" xr:uid="{E3AE7065-6EDF-4371-9091-E7BC7327D7CC}"/>
    <cellStyle name="Normal 16" xfId="188" xr:uid="{1834219F-DBC5-4A01-A6CD-2AC8033924DF}"/>
    <cellStyle name="Normal 16 2" xfId="189" xr:uid="{39C1CB3F-EE49-466C-AE50-88826EDA8085}"/>
    <cellStyle name="Normal 16 3" xfId="190" xr:uid="{6E9623E5-E72B-4462-A5BF-09DCBB89A9F7}"/>
    <cellStyle name="Normal 16 3 2" xfId="191" xr:uid="{4776D750-7954-4D13-ACE7-AF693017FAC2}"/>
    <cellStyle name="Normal 2" xfId="3" xr:uid="{00000000-0005-0000-0000-000006000000}"/>
    <cellStyle name="Normal 2 2" xfId="4" xr:uid="{00000000-0005-0000-0000-000007000000}"/>
    <cellStyle name="Normal 2 3" xfId="93" xr:uid="{00000000-0005-0000-0000-000008000000}"/>
    <cellStyle name="Normal 2 3 2" xfId="185" xr:uid="{00000000-0005-0000-0000-000009000000}"/>
    <cellStyle name="Normal 2 4" xfId="181" xr:uid="{00000000-0005-0000-0000-00000A000000}"/>
    <cellStyle name="Normal 3" xfId="5" xr:uid="{00000000-0005-0000-0000-00000B000000}"/>
    <cellStyle name="Normal 3 2" xfId="6" xr:uid="{00000000-0005-0000-0000-00000C000000}"/>
    <cellStyle name="Normal 3 2 2" xfId="7" xr:uid="{00000000-0005-0000-0000-00000D000000}"/>
    <cellStyle name="Normal 3 2 2 2" xfId="96" xr:uid="{00000000-0005-0000-0000-00000E000000}"/>
    <cellStyle name="Normal 3 2 3" xfId="95" xr:uid="{00000000-0005-0000-0000-00000F000000}"/>
    <cellStyle name="Normal 3 3" xfId="8" xr:uid="{00000000-0005-0000-0000-000010000000}"/>
    <cellStyle name="Normal 3 3 2" xfId="97" xr:uid="{00000000-0005-0000-0000-000011000000}"/>
    <cellStyle name="Normal 3 4" xfId="9" xr:uid="{00000000-0005-0000-0000-000012000000}"/>
    <cellStyle name="Normal 3 4 2" xfId="98" xr:uid="{00000000-0005-0000-0000-000013000000}"/>
    <cellStyle name="Normal 3 4 2 2" xfId="186" xr:uid="{00000000-0005-0000-0000-000014000000}"/>
    <cellStyle name="Normal 3 4 3" xfId="182" xr:uid="{00000000-0005-0000-0000-000015000000}"/>
    <cellStyle name="Normal 3 5" xfId="94" xr:uid="{00000000-0005-0000-0000-000016000000}"/>
    <cellStyle name="Normal 4" xfId="10" xr:uid="{00000000-0005-0000-0000-000017000000}"/>
    <cellStyle name="Normal 4 2" xfId="11" xr:uid="{00000000-0005-0000-0000-000018000000}"/>
    <cellStyle name="Normal 4 2 2" xfId="12" xr:uid="{00000000-0005-0000-0000-000019000000}"/>
    <cellStyle name="Normal 4 2 2 2" xfId="13" xr:uid="{00000000-0005-0000-0000-00001A000000}"/>
    <cellStyle name="Normal 4 2 2 2 2" xfId="102" xr:uid="{00000000-0005-0000-0000-00001B000000}"/>
    <cellStyle name="Normal 4 2 2 3" xfId="101" xr:uid="{00000000-0005-0000-0000-00001C000000}"/>
    <cellStyle name="Normal 4 2 3" xfId="14" xr:uid="{00000000-0005-0000-0000-00001D000000}"/>
    <cellStyle name="Normal 4 2 3 2" xfId="103" xr:uid="{00000000-0005-0000-0000-00001E000000}"/>
    <cellStyle name="Normal 4 2 4" xfId="100" xr:uid="{00000000-0005-0000-0000-00001F000000}"/>
    <cellStyle name="Normal 4 3" xfId="15" xr:uid="{00000000-0005-0000-0000-000020000000}"/>
    <cellStyle name="Normal 4 3 2" xfId="104" xr:uid="{00000000-0005-0000-0000-000021000000}"/>
    <cellStyle name="Normal 4 4" xfId="99" xr:uid="{00000000-0005-0000-0000-000022000000}"/>
    <cellStyle name="Normal 5" xfId="16" xr:uid="{00000000-0005-0000-0000-000023000000}"/>
    <cellStyle name="Normal 5 2" xfId="17" xr:uid="{00000000-0005-0000-0000-000024000000}"/>
    <cellStyle name="Normal 5 2 2" xfId="106" xr:uid="{00000000-0005-0000-0000-000025000000}"/>
    <cellStyle name="Normal 5 2 2 2" xfId="187" xr:uid="{00000000-0005-0000-0000-000026000000}"/>
    <cellStyle name="Normal 5 2 3" xfId="183" xr:uid="{00000000-0005-0000-0000-000027000000}"/>
    <cellStyle name="Normal 5 3" xfId="105" xr:uid="{00000000-0005-0000-0000-000028000000}"/>
    <cellStyle name="Normal 6" xfId="18" xr:uid="{00000000-0005-0000-0000-000029000000}"/>
    <cellStyle name="Normal 6 2" xfId="19" xr:uid="{00000000-0005-0000-0000-00002A000000}"/>
    <cellStyle name="Normal 6 2 2" xfId="108" xr:uid="{00000000-0005-0000-0000-00002B000000}"/>
    <cellStyle name="Normal 6 3" xfId="107" xr:uid="{00000000-0005-0000-0000-00002C000000}"/>
    <cellStyle name="Normal 7" xfId="20" xr:uid="{00000000-0005-0000-0000-00002D000000}"/>
    <cellStyle name="Normal 7 2" xfId="21" xr:uid="{00000000-0005-0000-0000-00002E000000}"/>
    <cellStyle name="Normal 7 2 2" xfId="110" xr:uid="{00000000-0005-0000-0000-00002F000000}"/>
    <cellStyle name="Normal 7 3" xfId="109" xr:uid="{00000000-0005-0000-0000-000030000000}"/>
    <cellStyle name="Normal 8" xfId="91" xr:uid="{00000000-0005-0000-0000-000031000000}"/>
    <cellStyle name="Normal 8 2" xfId="178" xr:uid="{00000000-0005-0000-0000-000032000000}"/>
    <cellStyle name="Normal 9" xfId="90" xr:uid="{00000000-0005-0000-0000-000033000000}"/>
    <cellStyle name="Normal 9 2" xfId="184" xr:uid="{00000000-0005-0000-0000-000034000000}"/>
    <cellStyle name="Porcentaje" xfId="22" builtinId="5"/>
    <cellStyle name="Porcentaje 10" xfId="23" xr:uid="{00000000-0005-0000-0000-000037000000}"/>
    <cellStyle name="Porcentaje 10 2" xfId="24" xr:uid="{00000000-0005-0000-0000-000038000000}"/>
    <cellStyle name="Porcentaje 10 2 2" xfId="112" xr:uid="{00000000-0005-0000-0000-000039000000}"/>
    <cellStyle name="Porcentaje 10 3" xfId="111" xr:uid="{00000000-0005-0000-0000-00003A000000}"/>
    <cellStyle name="Porcentaje 11" xfId="25" xr:uid="{00000000-0005-0000-0000-00003B000000}"/>
    <cellStyle name="Porcentaje 11 2" xfId="26" xr:uid="{00000000-0005-0000-0000-00003C000000}"/>
    <cellStyle name="Porcentaje 11 2 2" xfId="27" xr:uid="{00000000-0005-0000-0000-00003D000000}"/>
    <cellStyle name="Porcentaje 11 2 2 2" xfId="115" xr:uid="{00000000-0005-0000-0000-00003E000000}"/>
    <cellStyle name="Porcentaje 11 2 3" xfId="28" xr:uid="{00000000-0005-0000-0000-00003F000000}"/>
    <cellStyle name="Porcentaje 11 2 3 2" xfId="116" xr:uid="{00000000-0005-0000-0000-000040000000}"/>
    <cellStyle name="Porcentaje 11 2 4" xfId="29" xr:uid="{00000000-0005-0000-0000-000041000000}"/>
    <cellStyle name="Porcentaje 11 2 4 2" xfId="117" xr:uid="{00000000-0005-0000-0000-000042000000}"/>
    <cellStyle name="Porcentaje 11 2 5" xfId="114" xr:uid="{00000000-0005-0000-0000-000043000000}"/>
    <cellStyle name="Porcentaje 11 3" xfId="30" xr:uid="{00000000-0005-0000-0000-000044000000}"/>
    <cellStyle name="Porcentaje 11 3 2" xfId="118" xr:uid="{00000000-0005-0000-0000-000045000000}"/>
    <cellStyle name="Porcentaje 11 4" xfId="31" xr:uid="{00000000-0005-0000-0000-000046000000}"/>
    <cellStyle name="Porcentaje 11 4 2" xfId="119" xr:uid="{00000000-0005-0000-0000-000047000000}"/>
    <cellStyle name="Porcentaje 11 5" xfId="113" xr:uid="{00000000-0005-0000-0000-000048000000}"/>
    <cellStyle name="Porcentaje 12" xfId="32" xr:uid="{00000000-0005-0000-0000-000049000000}"/>
    <cellStyle name="Porcentaje 12 2" xfId="33" xr:uid="{00000000-0005-0000-0000-00004A000000}"/>
    <cellStyle name="Porcentaje 12 2 2" xfId="121" xr:uid="{00000000-0005-0000-0000-00004B000000}"/>
    <cellStyle name="Porcentaje 12 3" xfId="34" xr:uid="{00000000-0005-0000-0000-00004C000000}"/>
    <cellStyle name="Porcentaje 12 3 2" xfId="122" xr:uid="{00000000-0005-0000-0000-00004D000000}"/>
    <cellStyle name="Porcentaje 12 4" xfId="35" xr:uid="{00000000-0005-0000-0000-00004E000000}"/>
    <cellStyle name="Porcentaje 12 4 2" xfId="123" xr:uid="{00000000-0005-0000-0000-00004F000000}"/>
    <cellStyle name="Porcentaje 12 5" xfId="120" xr:uid="{00000000-0005-0000-0000-000050000000}"/>
    <cellStyle name="Porcentaje 13" xfId="36" xr:uid="{00000000-0005-0000-0000-000051000000}"/>
    <cellStyle name="Porcentaje 13 2" xfId="37" xr:uid="{00000000-0005-0000-0000-000052000000}"/>
    <cellStyle name="Porcentaje 13 2 2" xfId="125" xr:uid="{00000000-0005-0000-0000-000053000000}"/>
    <cellStyle name="Porcentaje 13 3" xfId="38" xr:uid="{00000000-0005-0000-0000-000054000000}"/>
    <cellStyle name="Porcentaje 13 3 2" xfId="126" xr:uid="{00000000-0005-0000-0000-000055000000}"/>
    <cellStyle name="Porcentaje 13 4" xfId="124" xr:uid="{00000000-0005-0000-0000-000056000000}"/>
    <cellStyle name="Porcentaje 14" xfId="39" xr:uid="{00000000-0005-0000-0000-000057000000}"/>
    <cellStyle name="Porcentaje 14 2" xfId="40" xr:uid="{00000000-0005-0000-0000-000058000000}"/>
    <cellStyle name="Porcentaje 14 2 2" xfId="128" xr:uid="{00000000-0005-0000-0000-000059000000}"/>
    <cellStyle name="Porcentaje 14 3" xfId="127" xr:uid="{00000000-0005-0000-0000-00005A000000}"/>
    <cellStyle name="Porcentaje 15" xfId="41" xr:uid="{00000000-0005-0000-0000-00005B000000}"/>
    <cellStyle name="Porcentaje 15 2" xfId="129" xr:uid="{00000000-0005-0000-0000-00005C000000}"/>
    <cellStyle name="Porcentaje 2" xfId="42" xr:uid="{00000000-0005-0000-0000-00005D000000}"/>
    <cellStyle name="Porcentaje 2 2" xfId="43" xr:uid="{00000000-0005-0000-0000-00005E000000}"/>
    <cellStyle name="Porcentaje 2 2 2" xfId="44" xr:uid="{00000000-0005-0000-0000-00005F000000}"/>
    <cellStyle name="Porcentaje 2 2 2 2" xfId="132" xr:uid="{00000000-0005-0000-0000-000060000000}"/>
    <cellStyle name="Porcentaje 2 2 3" xfId="131" xr:uid="{00000000-0005-0000-0000-000061000000}"/>
    <cellStyle name="Porcentaje 2 3" xfId="45" xr:uid="{00000000-0005-0000-0000-000062000000}"/>
    <cellStyle name="Porcentaje 2 3 2" xfId="133" xr:uid="{00000000-0005-0000-0000-000063000000}"/>
    <cellStyle name="Porcentaje 2 4" xfId="130" xr:uid="{00000000-0005-0000-0000-000064000000}"/>
    <cellStyle name="Porcentaje 3" xfId="46" xr:uid="{00000000-0005-0000-0000-000065000000}"/>
    <cellStyle name="Porcentaje 3 2" xfId="47" xr:uid="{00000000-0005-0000-0000-000066000000}"/>
    <cellStyle name="Porcentaje 3 2 2" xfId="48" xr:uid="{00000000-0005-0000-0000-000067000000}"/>
    <cellStyle name="Porcentaje 3 2 2 2" xfId="136" xr:uid="{00000000-0005-0000-0000-000068000000}"/>
    <cellStyle name="Porcentaje 3 2 3" xfId="135" xr:uid="{00000000-0005-0000-0000-000069000000}"/>
    <cellStyle name="Porcentaje 3 3" xfId="49" xr:uid="{00000000-0005-0000-0000-00006A000000}"/>
    <cellStyle name="Porcentaje 3 3 2" xfId="137" xr:uid="{00000000-0005-0000-0000-00006B000000}"/>
    <cellStyle name="Porcentaje 3 4" xfId="134" xr:uid="{00000000-0005-0000-0000-00006C000000}"/>
    <cellStyle name="Porcentaje 4" xfId="50" xr:uid="{00000000-0005-0000-0000-00006D000000}"/>
    <cellStyle name="Porcentaje 4 2" xfId="51" xr:uid="{00000000-0005-0000-0000-00006E000000}"/>
    <cellStyle name="Porcentaje 4 2 2" xfId="52" xr:uid="{00000000-0005-0000-0000-00006F000000}"/>
    <cellStyle name="Porcentaje 4 2 2 2" xfId="140" xr:uid="{00000000-0005-0000-0000-000070000000}"/>
    <cellStyle name="Porcentaje 4 2 3" xfId="139" xr:uid="{00000000-0005-0000-0000-000071000000}"/>
    <cellStyle name="Porcentaje 4 3" xfId="53" xr:uid="{00000000-0005-0000-0000-000072000000}"/>
    <cellStyle name="Porcentaje 4 3 2" xfId="54" xr:uid="{00000000-0005-0000-0000-000073000000}"/>
    <cellStyle name="Porcentaje 4 3 2 2" xfId="142" xr:uid="{00000000-0005-0000-0000-000074000000}"/>
    <cellStyle name="Porcentaje 4 3 3" xfId="141" xr:uid="{00000000-0005-0000-0000-000075000000}"/>
    <cellStyle name="Porcentaje 4 4" xfId="55" xr:uid="{00000000-0005-0000-0000-000076000000}"/>
    <cellStyle name="Porcentaje 4 4 2" xfId="56" xr:uid="{00000000-0005-0000-0000-000077000000}"/>
    <cellStyle name="Porcentaje 4 4 2 2" xfId="144" xr:uid="{00000000-0005-0000-0000-000078000000}"/>
    <cellStyle name="Porcentaje 4 4 3" xfId="143" xr:uid="{00000000-0005-0000-0000-000079000000}"/>
    <cellStyle name="Porcentaje 4 5" xfId="57" xr:uid="{00000000-0005-0000-0000-00007A000000}"/>
    <cellStyle name="Porcentaje 4 5 2" xfId="145" xr:uid="{00000000-0005-0000-0000-00007B000000}"/>
    <cellStyle name="Porcentaje 4 6" xfId="138" xr:uid="{00000000-0005-0000-0000-00007C000000}"/>
    <cellStyle name="Porcentaje 5" xfId="58" xr:uid="{00000000-0005-0000-0000-00007D000000}"/>
    <cellStyle name="Porcentaje 5 2" xfId="59" xr:uid="{00000000-0005-0000-0000-00007E000000}"/>
    <cellStyle name="Porcentaje 5 2 2" xfId="60" xr:uid="{00000000-0005-0000-0000-00007F000000}"/>
    <cellStyle name="Porcentaje 5 2 2 2" xfId="61" xr:uid="{00000000-0005-0000-0000-000080000000}"/>
    <cellStyle name="Porcentaje 5 2 2 2 2" xfId="149" xr:uid="{00000000-0005-0000-0000-000081000000}"/>
    <cellStyle name="Porcentaje 5 2 2 3" xfId="148" xr:uid="{00000000-0005-0000-0000-000082000000}"/>
    <cellStyle name="Porcentaje 5 2 3" xfId="62" xr:uid="{00000000-0005-0000-0000-000083000000}"/>
    <cellStyle name="Porcentaje 5 2 3 2" xfId="63" xr:uid="{00000000-0005-0000-0000-000084000000}"/>
    <cellStyle name="Porcentaje 5 2 3 2 2" xfId="151" xr:uid="{00000000-0005-0000-0000-000085000000}"/>
    <cellStyle name="Porcentaje 5 2 3 3" xfId="150" xr:uid="{00000000-0005-0000-0000-000086000000}"/>
    <cellStyle name="Porcentaje 5 2 4" xfId="64" xr:uid="{00000000-0005-0000-0000-000087000000}"/>
    <cellStyle name="Porcentaje 5 2 4 2" xfId="65" xr:uid="{00000000-0005-0000-0000-000088000000}"/>
    <cellStyle name="Porcentaje 5 2 4 2 2" xfId="153" xr:uid="{00000000-0005-0000-0000-000089000000}"/>
    <cellStyle name="Porcentaje 5 2 4 3" xfId="152" xr:uid="{00000000-0005-0000-0000-00008A000000}"/>
    <cellStyle name="Porcentaje 5 2 5" xfId="66" xr:uid="{00000000-0005-0000-0000-00008B000000}"/>
    <cellStyle name="Porcentaje 5 2 5 2" xfId="154" xr:uid="{00000000-0005-0000-0000-00008C000000}"/>
    <cellStyle name="Porcentaje 5 2 6" xfId="147" xr:uid="{00000000-0005-0000-0000-00008D000000}"/>
    <cellStyle name="Porcentaje 5 3" xfId="67" xr:uid="{00000000-0005-0000-0000-00008E000000}"/>
    <cellStyle name="Porcentaje 5 3 2" xfId="68" xr:uid="{00000000-0005-0000-0000-00008F000000}"/>
    <cellStyle name="Porcentaje 5 3 2 2" xfId="156" xr:uid="{00000000-0005-0000-0000-000090000000}"/>
    <cellStyle name="Porcentaje 5 3 3" xfId="155" xr:uid="{00000000-0005-0000-0000-000091000000}"/>
    <cellStyle name="Porcentaje 5 4" xfId="69" xr:uid="{00000000-0005-0000-0000-000092000000}"/>
    <cellStyle name="Porcentaje 5 4 2" xfId="70" xr:uid="{00000000-0005-0000-0000-000093000000}"/>
    <cellStyle name="Porcentaje 5 4 2 2" xfId="158" xr:uid="{00000000-0005-0000-0000-000094000000}"/>
    <cellStyle name="Porcentaje 5 4 3" xfId="157" xr:uid="{00000000-0005-0000-0000-000095000000}"/>
    <cellStyle name="Porcentaje 5 5" xfId="71" xr:uid="{00000000-0005-0000-0000-000096000000}"/>
    <cellStyle name="Porcentaje 5 5 2" xfId="72" xr:uid="{00000000-0005-0000-0000-000097000000}"/>
    <cellStyle name="Porcentaje 5 5 2 2" xfId="160" xr:uid="{00000000-0005-0000-0000-000098000000}"/>
    <cellStyle name="Porcentaje 5 5 3" xfId="159" xr:uid="{00000000-0005-0000-0000-000099000000}"/>
    <cellStyle name="Porcentaje 5 6" xfId="73" xr:uid="{00000000-0005-0000-0000-00009A000000}"/>
    <cellStyle name="Porcentaje 5 6 2" xfId="161" xr:uid="{00000000-0005-0000-0000-00009B000000}"/>
    <cellStyle name="Porcentaje 5 7" xfId="146" xr:uid="{00000000-0005-0000-0000-00009C000000}"/>
    <cellStyle name="Porcentaje 6" xfId="74" xr:uid="{00000000-0005-0000-0000-00009D000000}"/>
    <cellStyle name="Porcentaje 6 2" xfId="75" xr:uid="{00000000-0005-0000-0000-00009E000000}"/>
    <cellStyle name="Porcentaje 6 2 2" xfId="76" xr:uid="{00000000-0005-0000-0000-00009F000000}"/>
    <cellStyle name="Porcentaje 6 2 2 2" xfId="164" xr:uid="{00000000-0005-0000-0000-0000A0000000}"/>
    <cellStyle name="Porcentaje 6 2 3" xfId="163" xr:uid="{00000000-0005-0000-0000-0000A1000000}"/>
    <cellStyle name="Porcentaje 6 3" xfId="77" xr:uid="{00000000-0005-0000-0000-0000A2000000}"/>
    <cellStyle name="Porcentaje 6 3 2" xfId="165" xr:uid="{00000000-0005-0000-0000-0000A3000000}"/>
    <cellStyle name="Porcentaje 6 4" xfId="162" xr:uid="{00000000-0005-0000-0000-0000A4000000}"/>
    <cellStyle name="Porcentaje 7" xfId="78" xr:uid="{00000000-0005-0000-0000-0000A5000000}"/>
    <cellStyle name="Porcentaje 7 2" xfId="79" xr:uid="{00000000-0005-0000-0000-0000A6000000}"/>
    <cellStyle name="Porcentaje 7 2 2" xfId="80" xr:uid="{00000000-0005-0000-0000-0000A7000000}"/>
    <cellStyle name="Porcentaje 7 2 2 2" xfId="168" xr:uid="{00000000-0005-0000-0000-0000A8000000}"/>
    <cellStyle name="Porcentaje 7 2 3" xfId="167" xr:uid="{00000000-0005-0000-0000-0000A9000000}"/>
    <cellStyle name="Porcentaje 7 3" xfId="81" xr:uid="{00000000-0005-0000-0000-0000AA000000}"/>
    <cellStyle name="Porcentaje 7 3 2" xfId="82" xr:uid="{00000000-0005-0000-0000-0000AB000000}"/>
    <cellStyle name="Porcentaje 7 3 2 2" xfId="170" xr:uid="{00000000-0005-0000-0000-0000AC000000}"/>
    <cellStyle name="Porcentaje 7 3 3" xfId="169" xr:uid="{00000000-0005-0000-0000-0000AD000000}"/>
    <cellStyle name="Porcentaje 7 4" xfId="83" xr:uid="{00000000-0005-0000-0000-0000AE000000}"/>
    <cellStyle name="Porcentaje 7 4 2" xfId="84" xr:uid="{00000000-0005-0000-0000-0000AF000000}"/>
    <cellStyle name="Porcentaje 7 4 2 2" xfId="172" xr:uid="{00000000-0005-0000-0000-0000B0000000}"/>
    <cellStyle name="Porcentaje 7 4 3" xfId="171" xr:uid="{00000000-0005-0000-0000-0000B1000000}"/>
    <cellStyle name="Porcentaje 7 5" xfId="85" xr:uid="{00000000-0005-0000-0000-0000B2000000}"/>
    <cellStyle name="Porcentaje 7 5 2" xfId="173" xr:uid="{00000000-0005-0000-0000-0000B3000000}"/>
    <cellStyle name="Porcentaje 7 6" xfId="166" xr:uid="{00000000-0005-0000-0000-0000B4000000}"/>
    <cellStyle name="Porcentaje 8" xfId="86" xr:uid="{00000000-0005-0000-0000-0000B5000000}"/>
    <cellStyle name="Porcentaje 8 2" xfId="87" xr:uid="{00000000-0005-0000-0000-0000B6000000}"/>
    <cellStyle name="Porcentaje 8 2 2" xfId="175" xr:uid="{00000000-0005-0000-0000-0000B7000000}"/>
    <cellStyle name="Porcentaje 8 3" xfId="174" xr:uid="{00000000-0005-0000-0000-0000B8000000}"/>
    <cellStyle name="Porcentaje 9" xfId="88" xr:uid="{00000000-0005-0000-0000-0000B9000000}"/>
    <cellStyle name="Porcentaje 9 2" xfId="89" xr:uid="{00000000-0005-0000-0000-0000BA000000}"/>
    <cellStyle name="Porcentaje 9 2 2" xfId="177" xr:uid="{00000000-0005-0000-0000-0000BB000000}"/>
    <cellStyle name="Porcentaje 9 3" xfId="176" xr:uid="{00000000-0005-0000-0000-0000B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8.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0.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8.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9.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0.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1.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2.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3.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3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4.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5.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6.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7.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8.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9.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0.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1.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2.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43.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44.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5.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6.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Lanzamientos practicados</a:t>
            </a:r>
          </a:p>
        </c:rich>
      </c:tx>
      <c:overlay val="0"/>
    </c:title>
    <c:autoTitleDeleted val="0"/>
    <c:plotArea>
      <c:layout>
        <c:manualLayout>
          <c:layoutTarget val="inner"/>
          <c:xMode val="edge"/>
          <c:yMode val="edge"/>
          <c:x val="7.461557211321794E-2"/>
          <c:y val="0.1154301441058105"/>
          <c:w val="0.6990087451834478"/>
          <c:h val="0.71601787136158546"/>
        </c:manualLayout>
      </c:layout>
      <c:lineChart>
        <c:grouping val="standard"/>
        <c:varyColors val="0"/>
        <c:ser>
          <c:idx val="0"/>
          <c:order val="0"/>
          <c:tx>
            <c:v>Derivados de Ej. hipotecarias</c:v>
          </c:tx>
          <c:cat>
            <c:strRef>
              <c:f>Resumen!$B$297:$B$309</c:f>
              <c:strCache>
                <c:ptCount val="13"/>
                <c:pt idx="0">
                  <c:v>23-T2</c:v>
                </c:pt>
                <c:pt idx="1">
                  <c:v>23-T3</c:v>
                </c:pt>
                <c:pt idx="2">
                  <c:v>23-T4</c:v>
                </c:pt>
                <c:pt idx="3">
                  <c:v>24-T1</c:v>
                </c:pt>
                <c:pt idx="4">
                  <c:v>24-T2</c:v>
                </c:pt>
                <c:pt idx="5">
                  <c:v>24-T3</c:v>
                </c:pt>
                <c:pt idx="6">
                  <c:v>24-T4</c:v>
                </c:pt>
                <c:pt idx="7">
                  <c:v>25-T1</c:v>
                </c:pt>
                <c:pt idx="8">
                  <c:v>25-T2</c:v>
                </c:pt>
                <c:pt idx="9">
                  <c:v>25-T3</c:v>
                </c:pt>
                <c:pt idx="10">
                  <c:v>25-T4</c:v>
                </c:pt>
                <c:pt idx="11">
                  <c:v>26-T1</c:v>
                </c:pt>
                <c:pt idx="12">
                  <c:v>26-T2</c:v>
                </c:pt>
              </c:strCache>
            </c:strRef>
          </c:cat>
          <c:val>
            <c:numRef>
              <c:f>Resumen!$E$297:$E$309</c:f>
              <c:numCache>
                <c:formatCode>#,##0</c:formatCode>
                <c:ptCount val="13"/>
                <c:pt idx="0">
                  <c:v>1497</c:v>
                </c:pt>
                <c:pt idx="1">
                  <c:v>963</c:v>
                </c:pt>
                <c:pt idx="2">
                  <c:v>1492</c:v>
                </c:pt>
                <c:pt idx="3">
                  <c:v>1448</c:v>
                </c:pt>
                <c:pt idx="4">
                  <c:v>1469</c:v>
                </c:pt>
                <c:pt idx="5">
                  <c:v>927</c:v>
                </c:pt>
                <c:pt idx="6">
                  <c:v>1229</c:v>
                </c:pt>
                <c:pt idx="7">
                  <c:v>1189</c:v>
                </c:pt>
                <c:pt idx="8">
                  <c:v>1217</c:v>
                </c:pt>
                <c:pt idx="9">
                  <c:v>847</c:v>
                </c:pt>
                <c:pt idx="10">
                  <c:v>1093</c:v>
                </c:pt>
                <c:pt idx="11">
                  <c:v>971</c:v>
                </c:pt>
                <c:pt idx="12">
                  <c:v>1109</c:v>
                </c:pt>
              </c:numCache>
            </c:numRef>
          </c:val>
          <c:smooth val="0"/>
          <c:extLst>
            <c:ext xmlns:c16="http://schemas.microsoft.com/office/drawing/2014/chart" uri="{C3380CC4-5D6E-409C-BE32-E72D297353CC}">
              <c16:uniqueId val="{00000000-5173-474F-9F93-72DCF77AF82F}"/>
            </c:ext>
          </c:extLst>
        </c:ser>
        <c:ser>
          <c:idx val="1"/>
          <c:order val="1"/>
          <c:tx>
            <c:v>Derivados LAU</c:v>
          </c:tx>
          <c:cat>
            <c:strRef>
              <c:f>Resumen!$B$297:$B$309</c:f>
              <c:strCache>
                <c:ptCount val="13"/>
                <c:pt idx="0">
                  <c:v>23-T2</c:v>
                </c:pt>
                <c:pt idx="1">
                  <c:v>23-T3</c:v>
                </c:pt>
                <c:pt idx="2">
                  <c:v>23-T4</c:v>
                </c:pt>
                <c:pt idx="3">
                  <c:v>24-T1</c:v>
                </c:pt>
                <c:pt idx="4">
                  <c:v>24-T2</c:v>
                </c:pt>
                <c:pt idx="5">
                  <c:v>24-T3</c:v>
                </c:pt>
                <c:pt idx="6">
                  <c:v>24-T4</c:v>
                </c:pt>
                <c:pt idx="7">
                  <c:v>25-T1</c:v>
                </c:pt>
                <c:pt idx="8">
                  <c:v>25-T2</c:v>
                </c:pt>
                <c:pt idx="9">
                  <c:v>25-T3</c:v>
                </c:pt>
                <c:pt idx="10">
                  <c:v>25-T4</c:v>
                </c:pt>
                <c:pt idx="11">
                  <c:v>26-T1</c:v>
                </c:pt>
                <c:pt idx="12">
                  <c:v>26-T2</c:v>
                </c:pt>
              </c:strCache>
            </c:strRef>
          </c:cat>
          <c:val>
            <c:numRef>
              <c:f>Resumen!$G$297:$G$309</c:f>
              <c:numCache>
                <c:formatCode>#,##0</c:formatCode>
                <c:ptCount val="13"/>
                <c:pt idx="0">
                  <c:v>5306</c:v>
                </c:pt>
                <c:pt idx="1">
                  <c:v>4178</c:v>
                </c:pt>
                <c:pt idx="2">
                  <c:v>5332</c:v>
                </c:pt>
                <c:pt idx="3">
                  <c:v>5443</c:v>
                </c:pt>
                <c:pt idx="4">
                  <c:v>5874</c:v>
                </c:pt>
                <c:pt idx="5">
                  <c:v>3984</c:v>
                </c:pt>
                <c:pt idx="6">
                  <c:v>5256</c:v>
                </c:pt>
                <c:pt idx="7">
                  <c:v>5644</c:v>
                </c:pt>
                <c:pt idx="8">
                  <c:v>5299</c:v>
                </c:pt>
                <c:pt idx="9">
                  <c:v>3581</c:v>
                </c:pt>
                <c:pt idx="10">
                  <c:v>3793</c:v>
                </c:pt>
                <c:pt idx="11">
                  <c:v>2249</c:v>
                </c:pt>
                <c:pt idx="12">
                  <c:v>2244</c:v>
                </c:pt>
              </c:numCache>
            </c:numRef>
          </c:val>
          <c:smooth val="0"/>
          <c:extLst>
            <c:ext xmlns:c16="http://schemas.microsoft.com/office/drawing/2014/chart" uri="{C3380CC4-5D6E-409C-BE32-E72D297353CC}">
              <c16:uniqueId val="{00000001-5173-474F-9F93-72DCF77AF82F}"/>
            </c:ext>
          </c:extLst>
        </c:ser>
        <c:dLbls>
          <c:showLegendKey val="0"/>
          <c:showVal val="0"/>
          <c:showCatName val="0"/>
          <c:showSerName val="0"/>
          <c:showPercent val="0"/>
          <c:showBubbleSize val="0"/>
        </c:dLbls>
        <c:marker val="1"/>
        <c:smooth val="0"/>
        <c:axId val="201989120"/>
        <c:axId val="222845696"/>
      </c:lineChart>
      <c:catAx>
        <c:axId val="201989120"/>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2845696"/>
        <c:crosses val="autoZero"/>
        <c:auto val="1"/>
        <c:lblAlgn val="ctr"/>
        <c:lblOffset val="100"/>
        <c:noMultiLvlLbl val="0"/>
      </c:catAx>
      <c:valAx>
        <c:axId val="222845696"/>
        <c:scaling>
          <c:orientation val="minMax"/>
          <c:min val="3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201989120"/>
        <c:crosses val="autoZero"/>
        <c:crossBetween val="between"/>
      </c:valAx>
    </c:plotArea>
    <c:legend>
      <c:legendPos val="r"/>
      <c:overlay val="0"/>
      <c:txPr>
        <a:bodyPr/>
        <a:lstStyle/>
        <a:p>
          <a:pPr>
            <a:defRPr sz="525" b="1" i="0" u="none" strike="noStrike" baseline="0">
              <a:solidFill>
                <a:srgbClr val="000000"/>
              </a:solidFill>
              <a:latin typeface="Verdana"/>
              <a:ea typeface="Verdana"/>
              <a:cs typeface="Verdana"/>
            </a:defRPr>
          </a:pPr>
          <a:endParaRPr lang="es-ES"/>
        </a:p>
      </c:txPr>
    </c:legend>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Despidos</c:v>
          </c:tx>
          <c:cat>
            <c:strRef>
              <c:f>Resumen!$B$50:$B$82</c:f>
              <c:strCache>
                <c:ptCount val="33"/>
                <c:pt idx="0">
                  <c:v>18-T2</c:v>
                </c:pt>
                <c:pt idx="1">
                  <c:v>18-T3</c:v>
                </c:pt>
                <c:pt idx="2">
                  <c:v>18-T4</c:v>
                </c:pt>
                <c:pt idx="3">
                  <c:v>19-T1</c:v>
                </c:pt>
                <c:pt idx="4">
                  <c:v>19-T2</c:v>
                </c:pt>
                <c:pt idx="5">
                  <c:v>19-T3</c:v>
                </c:pt>
                <c:pt idx="6">
                  <c:v>19-T4</c:v>
                </c:pt>
                <c:pt idx="7">
                  <c:v>20-T1</c:v>
                </c:pt>
                <c:pt idx="8">
                  <c:v>20-T2</c:v>
                </c:pt>
                <c:pt idx="9">
                  <c:v>20-T3</c:v>
                </c:pt>
                <c:pt idx="10">
                  <c:v>20-T4</c:v>
                </c:pt>
                <c:pt idx="11">
                  <c:v>21-T1</c:v>
                </c:pt>
                <c:pt idx="12">
                  <c:v>21-T2</c:v>
                </c:pt>
                <c:pt idx="13">
                  <c:v>21-T3</c:v>
                </c:pt>
                <c:pt idx="14">
                  <c:v>21-T4</c:v>
                </c:pt>
                <c:pt idx="15">
                  <c:v>22-T1</c:v>
                </c:pt>
                <c:pt idx="16">
                  <c:v>22-T2</c:v>
                </c:pt>
                <c:pt idx="17">
                  <c:v>22-T3</c:v>
                </c:pt>
                <c:pt idx="18">
                  <c:v>22-T4</c:v>
                </c:pt>
                <c:pt idx="19">
                  <c:v>23-T1</c:v>
                </c:pt>
                <c:pt idx="20">
                  <c:v>23-T2</c:v>
                </c:pt>
                <c:pt idx="21">
                  <c:v>23-T3</c:v>
                </c:pt>
                <c:pt idx="22">
                  <c:v>23-T4</c:v>
                </c:pt>
                <c:pt idx="23">
                  <c:v>24-T1</c:v>
                </c:pt>
                <c:pt idx="24">
                  <c:v>24-T2</c:v>
                </c:pt>
                <c:pt idx="25">
                  <c:v>24-T3</c:v>
                </c:pt>
                <c:pt idx="26">
                  <c:v>24-T4</c:v>
                </c:pt>
                <c:pt idx="27">
                  <c:v>25-T1</c:v>
                </c:pt>
                <c:pt idx="28">
                  <c:v>25-T2</c:v>
                </c:pt>
                <c:pt idx="29">
                  <c:v>25-T3</c:v>
                </c:pt>
                <c:pt idx="30">
                  <c:v>25-T4</c:v>
                </c:pt>
                <c:pt idx="31">
                  <c:v>26-T1</c:v>
                </c:pt>
                <c:pt idx="32">
                  <c:v>26-T2</c:v>
                </c:pt>
              </c:strCache>
            </c:strRef>
          </c:cat>
          <c:val>
            <c:numRef>
              <c:f>Resumen!$C$50:$C$82</c:f>
              <c:numCache>
                <c:formatCode>#,##0</c:formatCode>
                <c:ptCount val="33"/>
                <c:pt idx="0">
                  <c:v>25785</c:v>
                </c:pt>
                <c:pt idx="1">
                  <c:v>26669</c:v>
                </c:pt>
                <c:pt idx="2">
                  <c:v>27251</c:v>
                </c:pt>
                <c:pt idx="3">
                  <c:v>29386</c:v>
                </c:pt>
                <c:pt idx="4">
                  <c:v>28121</c:v>
                </c:pt>
                <c:pt idx="5">
                  <c:v>30981</c:v>
                </c:pt>
                <c:pt idx="6">
                  <c:v>31561</c:v>
                </c:pt>
                <c:pt idx="7">
                  <c:v>30597</c:v>
                </c:pt>
                <c:pt idx="8">
                  <c:v>27401</c:v>
                </c:pt>
                <c:pt idx="9">
                  <c:v>41597</c:v>
                </c:pt>
                <c:pt idx="10">
                  <c:v>29692</c:v>
                </c:pt>
                <c:pt idx="11">
                  <c:v>34461</c:v>
                </c:pt>
                <c:pt idx="12">
                  <c:v>28179</c:v>
                </c:pt>
                <c:pt idx="13">
                  <c:v>26434</c:v>
                </c:pt>
                <c:pt idx="14">
                  <c:v>28219</c:v>
                </c:pt>
                <c:pt idx="15">
                  <c:v>30126</c:v>
                </c:pt>
                <c:pt idx="16">
                  <c:v>28753</c:v>
                </c:pt>
                <c:pt idx="17">
                  <c:v>30167</c:v>
                </c:pt>
                <c:pt idx="18">
                  <c:v>31889</c:v>
                </c:pt>
                <c:pt idx="19">
                  <c:v>41116</c:v>
                </c:pt>
                <c:pt idx="20">
                  <c:v>34014</c:v>
                </c:pt>
                <c:pt idx="21">
                  <c:v>35413</c:v>
                </c:pt>
                <c:pt idx="22">
                  <c:v>37878</c:v>
                </c:pt>
                <c:pt idx="23">
                  <c:v>39883</c:v>
                </c:pt>
                <c:pt idx="24">
                  <c:v>41616</c:v>
                </c:pt>
                <c:pt idx="25">
                  <c:v>38556</c:v>
                </c:pt>
                <c:pt idx="26">
                  <c:v>39675</c:v>
                </c:pt>
                <c:pt idx="27">
                  <c:v>41116</c:v>
                </c:pt>
                <c:pt idx="28">
                  <c:v>40680</c:v>
                </c:pt>
                <c:pt idx="29">
                  <c:v>40762</c:v>
                </c:pt>
                <c:pt idx="30">
                  <c:v>41926</c:v>
                </c:pt>
                <c:pt idx="31">
                  <c:v>42572</c:v>
                </c:pt>
                <c:pt idx="32">
                  <c:v>45230</c:v>
                </c:pt>
              </c:numCache>
            </c:numRef>
          </c:val>
          <c:smooth val="0"/>
          <c:extLst>
            <c:ext xmlns:c16="http://schemas.microsoft.com/office/drawing/2014/chart" uri="{C3380CC4-5D6E-409C-BE32-E72D297353CC}">
              <c16:uniqueId val="{00000000-E1A9-4C5F-8A3B-94F6C10195FB}"/>
            </c:ext>
          </c:extLst>
        </c:ser>
        <c:ser>
          <c:idx val="1"/>
          <c:order val="1"/>
          <c:tx>
            <c:v>Reclamación de cantidades</c:v>
          </c:tx>
          <c:cat>
            <c:strRef>
              <c:f>Resumen!$B$50:$B$82</c:f>
              <c:strCache>
                <c:ptCount val="33"/>
                <c:pt idx="0">
                  <c:v>18-T2</c:v>
                </c:pt>
                <c:pt idx="1">
                  <c:v>18-T3</c:v>
                </c:pt>
                <c:pt idx="2">
                  <c:v>18-T4</c:v>
                </c:pt>
                <c:pt idx="3">
                  <c:v>19-T1</c:v>
                </c:pt>
                <c:pt idx="4">
                  <c:v>19-T2</c:v>
                </c:pt>
                <c:pt idx="5">
                  <c:v>19-T3</c:v>
                </c:pt>
                <c:pt idx="6">
                  <c:v>19-T4</c:v>
                </c:pt>
                <c:pt idx="7">
                  <c:v>20-T1</c:v>
                </c:pt>
                <c:pt idx="8">
                  <c:v>20-T2</c:v>
                </c:pt>
                <c:pt idx="9">
                  <c:v>20-T3</c:v>
                </c:pt>
                <c:pt idx="10">
                  <c:v>20-T4</c:v>
                </c:pt>
                <c:pt idx="11">
                  <c:v>21-T1</c:v>
                </c:pt>
                <c:pt idx="12">
                  <c:v>21-T2</c:v>
                </c:pt>
                <c:pt idx="13">
                  <c:v>21-T3</c:v>
                </c:pt>
                <c:pt idx="14">
                  <c:v>21-T4</c:v>
                </c:pt>
                <c:pt idx="15">
                  <c:v>22-T1</c:v>
                </c:pt>
                <c:pt idx="16">
                  <c:v>22-T2</c:v>
                </c:pt>
                <c:pt idx="17">
                  <c:v>22-T3</c:v>
                </c:pt>
                <c:pt idx="18">
                  <c:v>22-T4</c:v>
                </c:pt>
                <c:pt idx="19">
                  <c:v>23-T1</c:v>
                </c:pt>
                <c:pt idx="20">
                  <c:v>23-T2</c:v>
                </c:pt>
                <c:pt idx="21">
                  <c:v>23-T3</c:v>
                </c:pt>
                <c:pt idx="22">
                  <c:v>23-T4</c:v>
                </c:pt>
                <c:pt idx="23">
                  <c:v>24-T1</c:v>
                </c:pt>
                <c:pt idx="24">
                  <c:v>24-T2</c:v>
                </c:pt>
                <c:pt idx="25">
                  <c:v>24-T3</c:v>
                </c:pt>
                <c:pt idx="26">
                  <c:v>24-T4</c:v>
                </c:pt>
                <c:pt idx="27">
                  <c:v>25-T1</c:v>
                </c:pt>
                <c:pt idx="28">
                  <c:v>25-T2</c:v>
                </c:pt>
                <c:pt idx="29">
                  <c:v>25-T3</c:v>
                </c:pt>
                <c:pt idx="30">
                  <c:v>25-T4</c:v>
                </c:pt>
                <c:pt idx="31">
                  <c:v>26-T1</c:v>
                </c:pt>
                <c:pt idx="32">
                  <c:v>26-T2</c:v>
                </c:pt>
              </c:strCache>
            </c:strRef>
          </c:cat>
          <c:val>
            <c:numRef>
              <c:f>Resumen!$D$50:$D$82</c:f>
              <c:numCache>
                <c:formatCode>#,##0</c:formatCode>
                <c:ptCount val="33"/>
                <c:pt idx="0">
                  <c:v>33573</c:v>
                </c:pt>
                <c:pt idx="1">
                  <c:v>27761</c:v>
                </c:pt>
                <c:pt idx="2">
                  <c:v>31480</c:v>
                </c:pt>
                <c:pt idx="3">
                  <c:v>34020</c:v>
                </c:pt>
                <c:pt idx="4">
                  <c:v>33623</c:v>
                </c:pt>
                <c:pt idx="5">
                  <c:v>28752</c:v>
                </c:pt>
                <c:pt idx="6">
                  <c:v>34857</c:v>
                </c:pt>
                <c:pt idx="7">
                  <c:v>32408</c:v>
                </c:pt>
                <c:pt idx="8">
                  <c:v>21297</c:v>
                </c:pt>
                <c:pt idx="9">
                  <c:v>32446</c:v>
                </c:pt>
                <c:pt idx="10">
                  <c:v>31906</c:v>
                </c:pt>
                <c:pt idx="11">
                  <c:v>34356</c:v>
                </c:pt>
                <c:pt idx="12">
                  <c:v>32151</c:v>
                </c:pt>
                <c:pt idx="13">
                  <c:v>25447</c:v>
                </c:pt>
                <c:pt idx="14">
                  <c:v>30377</c:v>
                </c:pt>
                <c:pt idx="15">
                  <c:v>31990</c:v>
                </c:pt>
                <c:pt idx="16">
                  <c:v>30414</c:v>
                </c:pt>
                <c:pt idx="17">
                  <c:v>26050</c:v>
                </c:pt>
                <c:pt idx="18">
                  <c:v>32084</c:v>
                </c:pt>
                <c:pt idx="19">
                  <c:v>36146</c:v>
                </c:pt>
                <c:pt idx="20">
                  <c:v>35469</c:v>
                </c:pt>
                <c:pt idx="21">
                  <c:v>29621</c:v>
                </c:pt>
                <c:pt idx="22">
                  <c:v>32742</c:v>
                </c:pt>
                <c:pt idx="23">
                  <c:v>35673</c:v>
                </c:pt>
                <c:pt idx="24">
                  <c:v>40125</c:v>
                </c:pt>
                <c:pt idx="25">
                  <c:v>28546</c:v>
                </c:pt>
                <c:pt idx="26">
                  <c:v>32726</c:v>
                </c:pt>
                <c:pt idx="27">
                  <c:v>36146</c:v>
                </c:pt>
                <c:pt idx="28">
                  <c:v>33884</c:v>
                </c:pt>
                <c:pt idx="29">
                  <c:v>27928</c:v>
                </c:pt>
                <c:pt idx="30">
                  <c:v>33192</c:v>
                </c:pt>
                <c:pt idx="31">
                  <c:v>32208</c:v>
                </c:pt>
                <c:pt idx="32">
                  <c:v>35043</c:v>
                </c:pt>
              </c:numCache>
            </c:numRef>
          </c:val>
          <c:smooth val="0"/>
          <c:extLst>
            <c:ext xmlns:c16="http://schemas.microsoft.com/office/drawing/2014/chart" uri="{C3380CC4-5D6E-409C-BE32-E72D297353CC}">
              <c16:uniqueId val="{00000001-E1A9-4C5F-8A3B-94F6C10195FB}"/>
            </c:ext>
          </c:extLst>
        </c:ser>
        <c:dLbls>
          <c:showLegendKey val="0"/>
          <c:showVal val="0"/>
          <c:showCatName val="0"/>
          <c:showSerName val="0"/>
          <c:showPercent val="0"/>
          <c:showBubbleSize val="0"/>
        </c:dLbls>
        <c:marker val="1"/>
        <c:smooth val="0"/>
        <c:axId val="131192832"/>
        <c:axId val="223299264"/>
      </c:lineChart>
      <c:catAx>
        <c:axId val="131192832"/>
        <c:scaling>
          <c:orientation val="minMax"/>
        </c:scaling>
        <c:delete val="0"/>
        <c:axPos val="b"/>
        <c:numFmt formatCode="General" sourceLinked="1"/>
        <c:majorTickMark val="none"/>
        <c:minorTickMark val="none"/>
        <c:tickLblPos val="nextTo"/>
        <c:txPr>
          <a:bodyPr rot="-5400000" vert="horz"/>
          <a:lstStyle/>
          <a:p>
            <a:pPr>
              <a:defRPr sz="900" b="1" i="0" u="none" strike="noStrike" baseline="0">
                <a:solidFill>
                  <a:srgbClr val="000000"/>
                </a:solidFill>
                <a:latin typeface="Verdana"/>
                <a:ea typeface="Verdana"/>
                <a:cs typeface="Verdana"/>
              </a:defRPr>
            </a:pPr>
            <a:endParaRPr lang="es-ES"/>
          </a:p>
        </c:txPr>
        <c:crossAx val="223299264"/>
        <c:crosses val="autoZero"/>
        <c:auto val="1"/>
        <c:lblAlgn val="ctr"/>
        <c:lblOffset val="100"/>
        <c:noMultiLvlLbl val="0"/>
      </c:catAx>
      <c:valAx>
        <c:axId val="223299264"/>
        <c:scaling>
          <c:orientation val="minMax"/>
          <c:min val="40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131192832"/>
        <c:crosses val="autoZero"/>
        <c:crossBetween val="between"/>
      </c:valAx>
    </c:plotArea>
    <c:legend>
      <c:legendPos val="t"/>
      <c:overlay val="0"/>
      <c:txPr>
        <a:bodyPr/>
        <a:lstStyle/>
        <a:p>
          <a:pPr>
            <a:defRPr sz="800" b="1" i="0" u="none" strike="noStrike" baseline="0">
              <a:solidFill>
                <a:srgbClr val="000000"/>
              </a:solidFill>
              <a:latin typeface="Verdana"/>
              <a:ea typeface="Verdana"/>
              <a:cs typeface="Verdana"/>
            </a:defRPr>
          </a:pPr>
          <a:endParaRPr lang="es-ES"/>
        </a:p>
      </c:txPr>
    </c:legend>
    <c:plotVisOnly val="1"/>
    <c:dispBlanksAs val="gap"/>
    <c:showDLblsOverMax val="0"/>
  </c:chart>
  <c:spPr>
    <a:ln>
      <a:solidFill>
        <a:schemeClr val="tx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Concursos Presentados </a:t>
            </a:r>
          </a:p>
        </c:rich>
      </c:tx>
      <c:overlay val="0"/>
    </c:title>
    <c:autoTitleDeleted val="0"/>
    <c:plotArea>
      <c:layout>
        <c:manualLayout>
          <c:layoutTarget val="inner"/>
          <c:xMode val="edge"/>
          <c:yMode val="edge"/>
          <c:x val="7.7342072297780964E-2"/>
          <c:y val="0.14546809409076231"/>
          <c:w val="0.8961427761870675"/>
          <c:h val="0.67708388186492463"/>
        </c:manualLayout>
      </c:layout>
      <c:lineChart>
        <c:grouping val="standard"/>
        <c:varyColors val="0"/>
        <c:ser>
          <c:idx val="0"/>
          <c:order val="0"/>
          <c:cat>
            <c:strRef>
              <c:f>Resumen!$B$133:$B$164</c:f>
              <c:strCache>
                <c:ptCount val="32"/>
                <c:pt idx="0">
                  <c:v>18-T3</c:v>
                </c:pt>
                <c:pt idx="1">
                  <c:v>18-T4</c:v>
                </c:pt>
                <c:pt idx="2">
                  <c:v>19-T1</c:v>
                </c:pt>
                <c:pt idx="3">
                  <c:v>19-T2</c:v>
                </c:pt>
                <c:pt idx="4">
                  <c:v>19-T3</c:v>
                </c:pt>
                <c:pt idx="5">
                  <c:v>19-T4</c:v>
                </c:pt>
                <c:pt idx="6">
                  <c:v>20-T1</c:v>
                </c:pt>
                <c:pt idx="7">
                  <c:v>20-T2</c:v>
                </c:pt>
                <c:pt idx="8">
                  <c:v>20-T3</c:v>
                </c:pt>
                <c:pt idx="9">
                  <c:v>20-T4</c:v>
                </c:pt>
                <c:pt idx="10">
                  <c:v>21-T1</c:v>
                </c:pt>
                <c:pt idx="11">
                  <c:v>21-T2</c:v>
                </c:pt>
                <c:pt idx="12">
                  <c:v>21-T3</c:v>
                </c:pt>
                <c:pt idx="13">
                  <c:v>21-T4</c:v>
                </c:pt>
                <c:pt idx="14">
                  <c:v>22-T1</c:v>
                </c:pt>
                <c:pt idx="15">
                  <c:v>22-T2</c:v>
                </c:pt>
                <c:pt idx="16">
                  <c:v>22-T3</c:v>
                </c:pt>
                <c:pt idx="17">
                  <c:v>22-T4</c:v>
                </c:pt>
                <c:pt idx="18">
                  <c:v>23-T1</c:v>
                </c:pt>
                <c:pt idx="19">
                  <c:v>23-T2</c:v>
                </c:pt>
                <c:pt idx="20">
                  <c:v>23-T3</c:v>
                </c:pt>
                <c:pt idx="21">
                  <c:v>23-T4</c:v>
                </c:pt>
                <c:pt idx="22">
                  <c:v>24-T1</c:v>
                </c:pt>
                <c:pt idx="23">
                  <c:v>24-T2</c:v>
                </c:pt>
                <c:pt idx="24">
                  <c:v>24-T3</c:v>
                </c:pt>
                <c:pt idx="25">
                  <c:v>24-T4</c:v>
                </c:pt>
                <c:pt idx="26">
                  <c:v>25-T1</c:v>
                </c:pt>
                <c:pt idx="27">
                  <c:v>25-T2</c:v>
                </c:pt>
                <c:pt idx="28">
                  <c:v>25-T3</c:v>
                </c:pt>
                <c:pt idx="29">
                  <c:v>25-T4</c:v>
                </c:pt>
                <c:pt idx="30">
                  <c:v>26-T1</c:v>
                </c:pt>
                <c:pt idx="31">
                  <c:v>26-T2</c:v>
                </c:pt>
              </c:strCache>
            </c:strRef>
          </c:cat>
          <c:val>
            <c:numRef>
              <c:f>Resumen!$C$133:$C$164</c:f>
              <c:numCache>
                <c:formatCode>#,##0</c:formatCode>
                <c:ptCount val="32"/>
                <c:pt idx="0">
                  <c:v>1953</c:v>
                </c:pt>
                <c:pt idx="1">
                  <c:v>2590</c:v>
                </c:pt>
                <c:pt idx="2">
                  <c:v>2796</c:v>
                </c:pt>
                <c:pt idx="3">
                  <c:v>2982</c:v>
                </c:pt>
                <c:pt idx="4">
                  <c:v>2719</c:v>
                </c:pt>
                <c:pt idx="5">
                  <c:v>3534</c:v>
                </c:pt>
                <c:pt idx="6">
                  <c:v>3274</c:v>
                </c:pt>
                <c:pt idx="7">
                  <c:v>2305</c:v>
                </c:pt>
                <c:pt idx="8">
                  <c:v>3649</c:v>
                </c:pt>
                <c:pt idx="9">
                  <c:v>4513</c:v>
                </c:pt>
                <c:pt idx="10">
                  <c:v>4925</c:v>
                </c:pt>
                <c:pt idx="11">
                  <c:v>5017</c:v>
                </c:pt>
                <c:pt idx="12">
                  <c:v>4101</c:v>
                </c:pt>
                <c:pt idx="13">
                  <c:v>4849</c:v>
                </c:pt>
                <c:pt idx="14">
                  <c:v>5312</c:v>
                </c:pt>
                <c:pt idx="15">
                  <c:v>5798</c:v>
                </c:pt>
                <c:pt idx="16">
                  <c:v>7225</c:v>
                </c:pt>
                <c:pt idx="17">
                  <c:v>21393</c:v>
                </c:pt>
                <c:pt idx="18">
                  <c:v>9316</c:v>
                </c:pt>
                <c:pt idx="19">
                  <c:v>12006</c:v>
                </c:pt>
                <c:pt idx="20">
                  <c:v>9330</c:v>
                </c:pt>
                <c:pt idx="21">
                  <c:v>11791</c:v>
                </c:pt>
                <c:pt idx="22">
                  <c:v>13148</c:v>
                </c:pt>
                <c:pt idx="23">
                  <c:v>15227</c:v>
                </c:pt>
                <c:pt idx="24">
                  <c:v>12675</c:v>
                </c:pt>
                <c:pt idx="25">
                  <c:v>16457</c:v>
                </c:pt>
                <c:pt idx="26">
                  <c:v>18017</c:v>
                </c:pt>
                <c:pt idx="27">
                  <c:v>18106</c:v>
                </c:pt>
                <c:pt idx="28">
                  <c:v>17223</c:v>
                </c:pt>
                <c:pt idx="29">
                  <c:v>21393</c:v>
                </c:pt>
                <c:pt idx="30">
                  <c:v>19100</c:v>
                </c:pt>
                <c:pt idx="31">
                  <c:v>19024</c:v>
                </c:pt>
              </c:numCache>
            </c:numRef>
          </c:val>
          <c:smooth val="0"/>
          <c:extLst>
            <c:ext xmlns:c16="http://schemas.microsoft.com/office/drawing/2014/chart" uri="{C3380CC4-5D6E-409C-BE32-E72D297353CC}">
              <c16:uniqueId val="{00000000-030A-470A-9C3C-B895614BC3A6}"/>
            </c:ext>
          </c:extLst>
        </c:ser>
        <c:dLbls>
          <c:showLegendKey val="0"/>
          <c:showVal val="0"/>
          <c:showCatName val="0"/>
          <c:showSerName val="0"/>
          <c:showPercent val="0"/>
          <c:showBubbleSize val="0"/>
        </c:dLbls>
        <c:marker val="1"/>
        <c:smooth val="0"/>
        <c:axId val="131193344"/>
        <c:axId val="223300992"/>
      </c:lineChart>
      <c:catAx>
        <c:axId val="131193344"/>
        <c:scaling>
          <c:orientation val="minMax"/>
        </c:scaling>
        <c:delete val="0"/>
        <c:axPos val="b"/>
        <c:numFmt formatCode="General" sourceLinked="1"/>
        <c:majorTickMark val="none"/>
        <c:minorTickMark val="none"/>
        <c:tickLblPos val="nextTo"/>
        <c:txPr>
          <a:bodyPr rot="-5400000" vert="horz"/>
          <a:lstStyle/>
          <a:p>
            <a:pPr>
              <a:defRPr sz="900" b="1" i="0" u="none" strike="noStrike" baseline="0">
                <a:solidFill>
                  <a:srgbClr val="000000"/>
                </a:solidFill>
                <a:latin typeface="Verdana"/>
                <a:ea typeface="Verdana"/>
                <a:cs typeface="Verdana"/>
              </a:defRPr>
            </a:pPr>
            <a:endParaRPr lang="es-ES"/>
          </a:p>
        </c:txPr>
        <c:crossAx val="223300992"/>
        <c:crosses val="autoZero"/>
        <c:auto val="1"/>
        <c:lblAlgn val="ctr"/>
        <c:lblOffset val="100"/>
        <c:noMultiLvlLbl val="0"/>
      </c:catAx>
      <c:valAx>
        <c:axId val="223300992"/>
        <c:scaling>
          <c:orientation val="minMax"/>
          <c:max val="22000"/>
          <c:min val="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131193344"/>
        <c:crosses val="autoZero"/>
        <c:crossBetween val="between"/>
        <c:majorUnit val="2000"/>
      </c:valAx>
      <c:spPr>
        <a:ln>
          <a:solidFill>
            <a:schemeClr val="accent1"/>
          </a:solidFill>
        </a:ln>
      </c:spPr>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Ejec. Hipotecarias ingresadas</a:t>
            </a:r>
          </a:p>
        </c:rich>
      </c:tx>
      <c:overlay val="0"/>
    </c:title>
    <c:autoTitleDeleted val="0"/>
    <c:plotArea>
      <c:layout/>
      <c:lineChart>
        <c:grouping val="standard"/>
        <c:varyColors val="0"/>
        <c:ser>
          <c:idx val="0"/>
          <c:order val="0"/>
          <c:tx>
            <c:strRef>
              <c:f>Resumen!$C$168</c:f>
              <c:strCache>
                <c:ptCount val="1"/>
                <c:pt idx="0">
                  <c:v>Ej. Hipotecarias</c:v>
                </c:pt>
              </c:strCache>
            </c:strRef>
          </c:tx>
          <c:cat>
            <c:strRef>
              <c:f>Resumen!$B$215:$B$246</c:f>
              <c:strCache>
                <c:ptCount val="32"/>
                <c:pt idx="0">
                  <c:v>18-T3</c:v>
                </c:pt>
                <c:pt idx="1">
                  <c:v>18-T4</c:v>
                </c:pt>
                <c:pt idx="2">
                  <c:v>19-T1</c:v>
                </c:pt>
                <c:pt idx="3">
                  <c:v>19-T2</c:v>
                </c:pt>
                <c:pt idx="4">
                  <c:v>19-T3</c:v>
                </c:pt>
                <c:pt idx="5">
                  <c:v>19-T4</c:v>
                </c:pt>
                <c:pt idx="6">
                  <c:v>20-T1</c:v>
                </c:pt>
                <c:pt idx="7">
                  <c:v>20-T2</c:v>
                </c:pt>
                <c:pt idx="8">
                  <c:v>20-T3</c:v>
                </c:pt>
                <c:pt idx="9">
                  <c:v>20-T4</c:v>
                </c:pt>
                <c:pt idx="10">
                  <c:v>21-T1</c:v>
                </c:pt>
                <c:pt idx="11">
                  <c:v>21-T2</c:v>
                </c:pt>
                <c:pt idx="12">
                  <c:v>21-T3</c:v>
                </c:pt>
                <c:pt idx="13">
                  <c:v>21-T4</c:v>
                </c:pt>
                <c:pt idx="14">
                  <c:v>22-T1</c:v>
                </c:pt>
                <c:pt idx="15">
                  <c:v>22-T2</c:v>
                </c:pt>
                <c:pt idx="16">
                  <c:v>22-T3</c:v>
                </c:pt>
                <c:pt idx="17">
                  <c:v>22-T4*</c:v>
                </c:pt>
                <c:pt idx="18">
                  <c:v>23-T1</c:v>
                </c:pt>
                <c:pt idx="19">
                  <c:v>23-T2</c:v>
                </c:pt>
                <c:pt idx="20">
                  <c:v>23-T3</c:v>
                </c:pt>
                <c:pt idx="21">
                  <c:v>23-T4</c:v>
                </c:pt>
                <c:pt idx="22">
                  <c:v>24-T1</c:v>
                </c:pt>
                <c:pt idx="23">
                  <c:v>24-T2</c:v>
                </c:pt>
                <c:pt idx="24">
                  <c:v>24-T3</c:v>
                </c:pt>
                <c:pt idx="25">
                  <c:v>24-T4</c:v>
                </c:pt>
                <c:pt idx="26">
                  <c:v>25-T1</c:v>
                </c:pt>
                <c:pt idx="27">
                  <c:v>25-T2</c:v>
                </c:pt>
                <c:pt idx="28">
                  <c:v>25-T3</c:v>
                </c:pt>
                <c:pt idx="29">
                  <c:v>25-T4</c:v>
                </c:pt>
                <c:pt idx="30">
                  <c:v>26-T1</c:v>
                </c:pt>
                <c:pt idx="31">
                  <c:v>26-T2</c:v>
                </c:pt>
              </c:strCache>
            </c:strRef>
          </c:cat>
          <c:val>
            <c:numRef>
              <c:f>Resumen!$C$215:$C$246</c:f>
              <c:numCache>
                <c:formatCode>#,##0</c:formatCode>
                <c:ptCount val="32"/>
                <c:pt idx="0">
                  <c:v>6315</c:v>
                </c:pt>
                <c:pt idx="1">
                  <c:v>7049</c:v>
                </c:pt>
                <c:pt idx="2">
                  <c:v>5092</c:v>
                </c:pt>
                <c:pt idx="3">
                  <c:v>3857</c:v>
                </c:pt>
                <c:pt idx="4">
                  <c:v>3470</c:v>
                </c:pt>
                <c:pt idx="5">
                  <c:v>4992</c:v>
                </c:pt>
                <c:pt idx="6">
                  <c:v>4658</c:v>
                </c:pt>
                <c:pt idx="7">
                  <c:v>3387</c:v>
                </c:pt>
                <c:pt idx="8">
                  <c:v>5299</c:v>
                </c:pt>
                <c:pt idx="9">
                  <c:v>7116</c:v>
                </c:pt>
                <c:pt idx="10">
                  <c:v>7280</c:v>
                </c:pt>
                <c:pt idx="11">
                  <c:v>7641</c:v>
                </c:pt>
                <c:pt idx="12">
                  <c:v>6504</c:v>
                </c:pt>
                <c:pt idx="13">
                  <c:v>6449</c:v>
                </c:pt>
                <c:pt idx="14">
                  <c:v>6410</c:v>
                </c:pt>
                <c:pt idx="15">
                  <c:v>6242</c:v>
                </c:pt>
                <c:pt idx="16">
                  <c:v>5637</c:v>
                </c:pt>
                <c:pt idx="17">
                  <c:v>6646</c:v>
                </c:pt>
                <c:pt idx="18">
                  <c:v>5753</c:v>
                </c:pt>
                <c:pt idx="19">
                  <c:v>5161</c:v>
                </c:pt>
                <c:pt idx="20">
                  <c:v>2716</c:v>
                </c:pt>
                <c:pt idx="21">
                  <c:v>5947</c:v>
                </c:pt>
                <c:pt idx="22">
                  <c:v>5658</c:v>
                </c:pt>
                <c:pt idx="23">
                  <c:v>5483</c:v>
                </c:pt>
                <c:pt idx="24">
                  <c:v>5794</c:v>
                </c:pt>
                <c:pt idx="25">
                  <c:v>6229</c:v>
                </c:pt>
                <c:pt idx="26">
                  <c:v>6120</c:v>
                </c:pt>
                <c:pt idx="27">
                  <c:v>9640</c:v>
                </c:pt>
                <c:pt idx="28">
                  <c:v>7444</c:v>
                </c:pt>
                <c:pt idx="29">
                  <c:v>8212</c:v>
                </c:pt>
                <c:pt idx="30">
                  <c:v>7194</c:v>
                </c:pt>
                <c:pt idx="31">
                  <c:v>6886</c:v>
                </c:pt>
              </c:numCache>
            </c:numRef>
          </c:val>
          <c:smooth val="0"/>
          <c:extLst>
            <c:ext xmlns:c16="http://schemas.microsoft.com/office/drawing/2014/chart" uri="{C3380CC4-5D6E-409C-BE32-E72D297353CC}">
              <c16:uniqueId val="{00000000-30D5-44D1-A3C5-DB43FB24720E}"/>
            </c:ext>
          </c:extLst>
        </c:ser>
        <c:dLbls>
          <c:showLegendKey val="0"/>
          <c:showVal val="0"/>
          <c:showCatName val="0"/>
          <c:showSerName val="0"/>
          <c:showPercent val="0"/>
          <c:showBubbleSize val="0"/>
        </c:dLbls>
        <c:marker val="1"/>
        <c:smooth val="0"/>
        <c:axId val="131194368"/>
        <c:axId val="223302144"/>
      </c:lineChart>
      <c:catAx>
        <c:axId val="131194368"/>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3302144"/>
        <c:crosses val="autoZero"/>
        <c:auto val="1"/>
        <c:lblAlgn val="ctr"/>
        <c:lblOffset val="100"/>
        <c:tickLblSkip val="1"/>
        <c:tickMarkSkip val="1"/>
        <c:noMultiLvlLbl val="0"/>
      </c:catAx>
      <c:valAx>
        <c:axId val="223302144"/>
        <c:scaling>
          <c:orientation val="minMax"/>
          <c:min val="2000"/>
        </c:scaling>
        <c:delete val="0"/>
        <c:axPos val="l"/>
        <c:majorGridlines>
          <c:spPr>
            <a:ln>
              <a:solidFill>
                <a:schemeClr val="accent1"/>
              </a:solidFill>
            </a:ln>
          </c:spPr>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131194368"/>
        <c:crosses val="autoZero"/>
        <c:crossBetween val="between"/>
      </c:valAx>
      <c:spPr>
        <a:ln>
          <a:solidFill>
            <a:schemeClr val="accent1"/>
          </a:solidFill>
        </a:ln>
      </c:spPr>
    </c:plotArea>
    <c:plotVisOnly val="1"/>
    <c:dispBlanksAs val="gap"/>
    <c:showDLblsOverMax val="0"/>
  </c:chart>
  <c:spPr>
    <a:ln>
      <a:solidFill>
        <a:schemeClr val="tx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Lanzamientos solicitados a los serv. comunes</a:t>
            </a:r>
          </a:p>
        </c:rich>
      </c:tx>
      <c:overlay val="0"/>
    </c:title>
    <c:autoTitleDeleted val="0"/>
    <c:plotArea>
      <c:layout>
        <c:manualLayout>
          <c:layoutTarget val="inner"/>
          <c:xMode val="edge"/>
          <c:yMode val="edge"/>
          <c:x val="7.5551113006345025E-2"/>
          <c:y val="0.13474321094149941"/>
          <c:w val="0.90205702846184055"/>
          <c:h val="0.67653466783294303"/>
        </c:manualLayout>
      </c:layout>
      <c:lineChart>
        <c:grouping val="standard"/>
        <c:varyColors val="0"/>
        <c:ser>
          <c:idx val="0"/>
          <c:order val="0"/>
          <c:tx>
            <c:v>Lanzamientos solicitados a los serv.comunes</c:v>
          </c:tx>
          <c:cat>
            <c:strRef>
              <c:f>Resumen!$B$361:$B$387</c:f>
              <c:strCache>
                <c:ptCount val="27"/>
                <c:pt idx="0">
                  <c:v>19-T4</c:v>
                </c:pt>
                <c:pt idx="1">
                  <c:v>20-T1</c:v>
                </c:pt>
                <c:pt idx="2">
                  <c:v>20-T2</c:v>
                </c:pt>
                <c:pt idx="3">
                  <c:v>20-T3</c:v>
                </c:pt>
                <c:pt idx="4">
                  <c:v>20-T4</c:v>
                </c:pt>
                <c:pt idx="5">
                  <c:v>21-T1</c:v>
                </c:pt>
                <c:pt idx="6">
                  <c:v>21-T2</c:v>
                </c:pt>
                <c:pt idx="7">
                  <c:v>21-T3</c:v>
                </c:pt>
                <c:pt idx="8">
                  <c:v>21-T4</c:v>
                </c:pt>
                <c:pt idx="9">
                  <c:v>22-T1</c:v>
                </c:pt>
                <c:pt idx="10">
                  <c:v>22-T2</c:v>
                </c:pt>
                <c:pt idx="11">
                  <c:v>22-T3</c:v>
                </c:pt>
                <c:pt idx="12">
                  <c:v>22-T4</c:v>
                </c:pt>
                <c:pt idx="13">
                  <c:v>23-T1</c:v>
                </c:pt>
                <c:pt idx="14">
                  <c:v>23-T2</c:v>
                </c:pt>
                <c:pt idx="15">
                  <c:v>23-T3</c:v>
                </c:pt>
                <c:pt idx="16">
                  <c:v>23-T4</c:v>
                </c:pt>
                <c:pt idx="17">
                  <c:v>24-T1</c:v>
                </c:pt>
                <c:pt idx="18">
                  <c:v>24-T2</c:v>
                </c:pt>
                <c:pt idx="19">
                  <c:v>24-T3</c:v>
                </c:pt>
                <c:pt idx="20">
                  <c:v>24-T4</c:v>
                </c:pt>
                <c:pt idx="21">
                  <c:v>25-T1</c:v>
                </c:pt>
                <c:pt idx="22">
                  <c:v>25-T2</c:v>
                </c:pt>
                <c:pt idx="23">
                  <c:v>25-T3</c:v>
                </c:pt>
                <c:pt idx="24">
                  <c:v>25-T4</c:v>
                </c:pt>
                <c:pt idx="25">
                  <c:v>26-T1</c:v>
                </c:pt>
                <c:pt idx="26">
                  <c:v>26-T2</c:v>
                </c:pt>
              </c:strCache>
            </c:strRef>
          </c:cat>
          <c:val>
            <c:numRef>
              <c:f>Resumen!$C$361:$C$387</c:f>
              <c:numCache>
                <c:formatCode>#,##0</c:formatCode>
                <c:ptCount val="27"/>
                <c:pt idx="0">
                  <c:v>17025</c:v>
                </c:pt>
                <c:pt idx="1">
                  <c:v>14586</c:v>
                </c:pt>
                <c:pt idx="2">
                  <c:v>6953</c:v>
                </c:pt>
                <c:pt idx="3">
                  <c:v>14117</c:v>
                </c:pt>
                <c:pt idx="4">
                  <c:v>18255</c:v>
                </c:pt>
                <c:pt idx="5">
                  <c:v>18131</c:v>
                </c:pt>
                <c:pt idx="6">
                  <c:v>18598</c:v>
                </c:pt>
                <c:pt idx="7">
                  <c:v>12390</c:v>
                </c:pt>
                <c:pt idx="8">
                  <c:v>16187</c:v>
                </c:pt>
                <c:pt idx="9">
                  <c:v>19257</c:v>
                </c:pt>
                <c:pt idx="10">
                  <c:v>17134</c:v>
                </c:pt>
                <c:pt idx="11">
                  <c:v>11425</c:v>
                </c:pt>
                <c:pt idx="12">
                  <c:v>15536</c:v>
                </c:pt>
                <c:pt idx="13">
                  <c:v>12736</c:v>
                </c:pt>
                <c:pt idx="14">
                  <c:v>13516</c:v>
                </c:pt>
                <c:pt idx="15">
                  <c:v>9605</c:v>
                </c:pt>
                <c:pt idx="16">
                  <c:v>14645</c:v>
                </c:pt>
                <c:pt idx="17">
                  <c:v>13362</c:v>
                </c:pt>
                <c:pt idx="18">
                  <c:v>13926</c:v>
                </c:pt>
                <c:pt idx="19">
                  <c:v>9569</c:v>
                </c:pt>
                <c:pt idx="20">
                  <c:v>12481</c:v>
                </c:pt>
                <c:pt idx="21">
                  <c:v>13544</c:v>
                </c:pt>
                <c:pt idx="22">
                  <c:v>13628</c:v>
                </c:pt>
                <c:pt idx="23">
                  <c:v>8647</c:v>
                </c:pt>
                <c:pt idx="24">
                  <c:v>8787</c:v>
                </c:pt>
                <c:pt idx="25">
                  <c:v>16167</c:v>
                </c:pt>
                <c:pt idx="26">
                  <c:v>17276</c:v>
                </c:pt>
              </c:numCache>
            </c:numRef>
          </c:val>
          <c:smooth val="0"/>
          <c:extLst>
            <c:ext xmlns:c16="http://schemas.microsoft.com/office/drawing/2014/chart" uri="{C3380CC4-5D6E-409C-BE32-E72D297353CC}">
              <c16:uniqueId val="{00000000-D7EA-420A-9A9F-0C08CA1CF6B0}"/>
            </c:ext>
          </c:extLst>
        </c:ser>
        <c:dLbls>
          <c:showLegendKey val="0"/>
          <c:showVal val="0"/>
          <c:showCatName val="0"/>
          <c:showSerName val="0"/>
          <c:showPercent val="0"/>
          <c:showBubbleSize val="0"/>
        </c:dLbls>
        <c:marker val="1"/>
        <c:smooth val="0"/>
        <c:axId val="203075584"/>
        <c:axId val="223303296"/>
      </c:lineChart>
      <c:catAx>
        <c:axId val="203075584"/>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3303296"/>
        <c:crosses val="autoZero"/>
        <c:auto val="1"/>
        <c:lblAlgn val="ctr"/>
        <c:lblOffset val="100"/>
        <c:tickLblSkip val="2"/>
        <c:noMultiLvlLbl val="0"/>
      </c:catAx>
      <c:valAx>
        <c:axId val="223303296"/>
        <c:scaling>
          <c:orientation val="minMax"/>
          <c:min val="50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203075584"/>
        <c:crosses val="autoZero"/>
        <c:crossBetween val="between"/>
      </c:valAx>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s-ES"/>
              <a:t>Monitorios ingresados</a:t>
            </a:r>
          </a:p>
        </c:rich>
      </c:tx>
      <c:overlay val="0"/>
    </c:title>
    <c:autoTitleDeleted val="0"/>
    <c:plotArea>
      <c:layout>
        <c:manualLayout>
          <c:layoutTarget val="inner"/>
          <c:xMode val="edge"/>
          <c:yMode val="edge"/>
          <c:x val="9.5893464136655032E-2"/>
          <c:y val="0.14265171105482369"/>
          <c:w val="0.88921111519536722"/>
          <c:h val="0.67803300065198857"/>
        </c:manualLayout>
      </c:layout>
      <c:lineChart>
        <c:grouping val="standard"/>
        <c:varyColors val="0"/>
        <c:ser>
          <c:idx val="0"/>
          <c:order val="0"/>
          <c:tx>
            <c:v>Monitorios ingresados</c:v>
          </c:tx>
          <c:cat>
            <c:strRef>
              <c:f>Resumen!$B$215:$B$246</c:f>
              <c:strCache>
                <c:ptCount val="32"/>
                <c:pt idx="0">
                  <c:v>18-T3</c:v>
                </c:pt>
                <c:pt idx="1">
                  <c:v>18-T4</c:v>
                </c:pt>
                <c:pt idx="2">
                  <c:v>19-T1</c:v>
                </c:pt>
                <c:pt idx="3">
                  <c:v>19-T2</c:v>
                </c:pt>
                <c:pt idx="4">
                  <c:v>19-T3</c:v>
                </c:pt>
                <c:pt idx="5">
                  <c:v>19-T4</c:v>
                </c:pt>
                <c:pt idx="6">
                  <c:v>20-T1</c:v>
                </c:pt>
                <c:pt idx="7">
                  <c:v>20-T2</c:v>
                </c:pt>
                <c:pt idx="8">
                  <c:v>20-T3</c:v>
                </c:pt>
                <c:pt idx="9">
                  <c:v>20-T4</c:v>
                </c:pt>
                <c:pt idx="10">
                  <c:v>21-T1</c:v>
                </c:pt>
                <c:pt idx="11">
                  <c:v>21-T2</c:v>
                </c:pt>
                <c:pt idx="12">
                  <c:v>21-T3</c:v>
                </c:pt>
                <c:pt idx="13">
                  <c:v>21-T4</c:v>
                </c:pt>
                <c:pt idx="14">
                  <c:v>22-T1</c:v>
                </c:pt>
                <c:pt idx="15">
                  <c:v>22-T2</c:v>
                </c:pt>
                <c:pt idx="16">
                  <c:v>22-T3</c:v>
                </c:pt>
                <c:pt idx="17">
                  <c:v>22-T4*</c:v>
                </c:pt>
                <c:pt idx="18">
                  <c:v>23-T1</c:v>
                </c:pt>
                <c:pt idx="19">
                  <c:v>23-T2</c:v>
                </c:pt>
                <c:pt idx="20">
                  <c:v>23-T3</c:v>
                </c:pt>
                <c:pt idx="21">
                  <c:v>23-T4</c:v>
                </c:pt>
                <c:pt idx="22">
                  <c:v>24-T1</c:v>
                </c:pt>
                <c:pt idx="23">
                  <c:v>24-T2</c:v>
                </c:pt>
                <c:pt idx="24">
                  <c:v>24-T3</c:v>
                </c:pt>
                <c:pt idx="25">
                  <c:v>24-T4</c:v>
                </c:pt>
                <c:pt idx="26">
                  <c:v>25-T1</c:v>
                </c:pt>
                <c:pt idx="27">
                  <c:v>25-T2</c:v>
                </c:pt>
                <c:pt idx="28">
                  <c:v>25-T3</c:v>
                </c:pt>
                <c:pt idx="29">
                  <c:v>25-T4</c:v>
                </c:pt>
                <c:pt idx="30">
                  <c:v>26-T1</c:v>
                </c:pt>
                <c:pt idx="31">
                  <c:v>26-T2</c:v>
                </c:pt>
              </c:strCache>
            </c:strRef>
          </c:cat>
          <c:val>
            <c:numRef>
              <c:f>Resumen!$D$215:$D$246</c:f>
              <c:numCache>
                <c:formatCode>#,##0</c:formatCode>
                <c:ptCount val="32"/>
                <c:pt idx="0">
                  <c:v>111544</c:v>
                </c:pt>
                <c:pt idx="1">
                  <c:v>157337</c:v>
                </c:pt>
                <c:pt idx="2">
                  <c:v>194715</c:v>
                </c:pt>
                <c:pt idx="3">
                  <c:v>173225</c:v>
                </c:pt>
                <c:pt idx="4">
                  <c:v>151156</c:v>
                </c:pt>
                <c:pt idx="5">
                  <c:v>201895</c:v>
                </c:pt>
                <c:pt idx="6">
                  <c:v>167095</c:v>
                </c:pt>
                <c:pt idx="7">
                  <c:v>133351</c:v>
                </c:pt>
                <c:pt idx="8">
                  <c:v>167630</c:v>
                </c:pt>
                <c:pt idx="9">
                  <c:v>241119</c:v>
                </c:pt>
                <c:pt idx="10">
                  <c:v>205212</c:v>
                </c:pt>
                <c:pt idx="11">
                  <c:v>210679</c:v>
                </c:pt>
                <c:pt idx="12">
                  <c:v>163259</c:v>
                </c:pt>
                <c:pt idx="13">
                  <c:v>225536</c:v>
                </c:pt>
                <c:pt idx="14">
                  <c:v>239972</c:v>
                </c:pt>
                <c:pt idx="15">
                  <c:v>217801</c:v>
                </c:pt>
                <c:pt idx="16">
                  <c:v>206093</c:v>
                </c:pt>
                <c:pt idx="17">
                  <c:v>292388</c:v>
                </c:pt>
                <c:pt idx="18">
                  <c:v>229179</c:v>
                </c:pt>
                <c:pt idx="19">
                  <c:v>297658</c:v>
                </c:pt>
                <c:pt idx="20">
                  <c:v>247739</c:v>
                </c:pt>
                <c:pt idx="21">
                  <c:v>289096</c:v>
                </c:pt>
                <c:pt idx="22">
                  <c:v>296834</c:v>
                </c:pt>
                <c:pt idx="23">
                  <c:v>277929</c:v>
                </c:pt>
                <c:pt idx="24">
                  <c:v>243693</c:v>
                </c:pt>
                <c:pt idx="25">
                  <c:v>327137</c:v>
                </c:pt>
                <c:pt idx="26">
                  <c:v>488518</c:v>
                </c:pt>
                <c:pt idx="27">
                  <c:v>226803</c:v>
                </c:pt>
                <c:pt idx="28">
                  <c:v>88567</c:v>
                </c:pt>
                <c:pt idx="29">
                  <c:v>152996</c:v>
                </c:pt>
                <c:pt idx="30">
                  <c:v>199678</c:v>
                </c:pt>
                <c:pt idx="31">
                  <c:v>179846</c:v>
                </c:pt>
              </c:numCache>
            </c:numRef>
          </c:val>
          <c:smooth val="0"/>
          <c:extLst>
            <c:ext xmlns:c16="http://schemas.microsoft.com/office/drawing/2014/chart" uri="{C3380CC4-5D6E-409C-BE32-E72D297353CC}">
              <c16:uniqueId val="{00000000-4F7B-474D-83E6-DC22B47C9DC6}"/>
            </c:ext>
          </c:extLst>
        </c:ser>
        <c:dLbls>
          <c:showLegendKey val="0"/>
          <c:showVal val="0"/>
          <c:showCatName val="0"/>
          <c:showSerName val="0"/>
          <c:showPercent val="0"/>
          <c:showBubbleSize val="0"/>
        </c:dLbls>
        <c:marker val="1"/>
        <c:smooth val="0"/>
        <c:axId val="203076096"/>
        <c:axId val="223330304"/>
      </c:lineChart>
      <c:catAx>
        <c:axId val="203076096"/>
        <c:scaling>
          <c:orientation val="minMax"/>
        </c:scaling>
        <c:delete val="0"/>
        <c:axPos val="b"/>
        <c:numFmt formatCode="General" sourceLinked="1"/>
        <c:majorTickMark val="none"/>
        <c:minorTickMark val="none"/>
        <c:tickLblPos val="nextTo"/>
        <c:txPr>
          <a:bodyPr rot="-2700000" vert="horz"/>
          <a:lstStyle/>
          <a:p>
            <a:pPr>
              <a:defRPr sz="900" b="1" i="0" u="none" strike="noStrike" baseline="0">
                <a:solidFill>
                  <a:srgbClr val="000000"/>
                </a:solidFill>
                <a:latin typeface="Verdana"/>
                <a:ea typeface="Verdana"/>
                <a:cs typeface="Verdana"/>
              </a:defRPr>
            </a:pPr>
            <a:endParaRPr lang="es-ES"/>
          </a:p>
        </c:txPr>
        <c:crossAx val="223330304"/>
        <c:crosses val="autoZero"/>
        <c:auto val="1"/>
        <c:lblAlgn val="ctr"/>
        <c:lblOffset val="100"/>
        <c:noMultiLvlLbl val="0"/>
      </c:catAx>
      <c:valAx>
        <c:axId val="223330304"/>
        <c:scaling>
          <c:orientation val="minMax"/>
          <c:max val="500000"/>
          <c:min val="50000"/>
        </c:scaling>
        <c:delete val="0"/>
        <c:axPos val="l"/>
        <c:majorGridlines/>
        <c:numFmt formatCode="#,##0" sourceLinked="1"/>
        <c:majorTickMark val="none"/>
        <c:minorTickMark val="none"/>
        <c:tickLblPos val="nextTo"/>
        <c:txPr>
          <a:bodyPr rot="0" vert="horz"/>
          <a:lstStyle/>
          <a:p>
            <a:pPr>
              <a:defRPr sz="900" b="1" i="0" u="none" strike="noStrike" baseline="0">
                <a:solidFill>
                  <a:srgbClr val="000000"/>
                </a:solidFill>
                <a:latin typeface="Verdana"/>
                <a:ea typeface="Verdana"/>
                <a:cs typeface="Verdana"/>
              </a:defRPr>
            </a:pPr>
            <a:endParaRPr lang="es-ES"/>
          </a:p>
        </c:txPr>
        <c:crossAx val="203076096"/>
        <c:crosses val="autoZero"/>
        <c:crossBetween val="between"/>
      </c:valAx>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Verdana"/>
          <a:ea typeface="Verdana"/>
          <a:cs typeface="Verdana"/>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personas jurídicas presentados </a:t>
            </a:r>
          </a:p>
          <a:p>
            <a:pPr>
              <a:defRPr/>
            </a:pPr>
            <a:r>
              <a:rPr lang="es-ES" b="1"/>
              <a:t> </a:t>
            </a:r>
            <a:r>
              <a:rPr lang="es-ES" b="1" baseline="0"/>
              <a:t>Segundo </a:t>
            </a:r>
            <a:r>
              <a:rPr lang="es-ES" b="1"/>
              <a:t>trimestre de 2026</a:t>
            </a:r>
          </a:p>
        </c:rich>
      </c:tx>
      <c:layout>
        <c:manualLayout>
          <c:xMode val="edge"/>
          <c:yMode val="edge"/>
          <c:x val="0.17421944984149706"/>
          <c:y val="1.191012046259953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8.0312479596766809E-2"/>
          <c:y val="0.13725677381496454"/>
          <c:w val="0.91908901660441333"/>
          <c:h val="0.5532120211906637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jurid. '!$B$6:$B$22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jurid. '!$H$6:$H$22</c:f>
              <c:numCache>
                <c:formatCode>#,##0</c:formatCode>
                <c:ptCount val="17"/>
                <c:pt idx="0">
                  <c:v>188</c:v>
                </c:pt>
                <c:pt idx="1">
                  <c:v>25</c:v>
                </c:pt>
                <c:pt idx="2">
                  <c:v>17</c:v>
                </c:pt>
                <c:pt idx="3">
                  <c:v>44</c:v>
                </c:pt>
                <c:pt idx="4">
                  <c:v>15</c:v>
                </c:pt>
                <c:pt idx="5">
                  <c:v>5</c:v>
                </c:pt>
                <c:pt idx="6">
                  <c:v>77</c:v>
                </c:pt>
                <c:pt idx="7">
                  <c:v>42</c:v>
                </c:pt>
                <c:pt idx="8">
                  <c:v>406</c:v>
                </c:pt>
                <c:pt idx="9">
                  <c:v>174</c:v>
                </c:pt>
                <c:pt idx="10">
                  <c:v>17</c:v>
                </c:pt>
                <c:pt idx="11">
                  <c:v>71</c:v>
                </c:pt>
                <c:pt idx="12">
                  <c:v>192</c:v>
                </c:pt>
                <c:pt idx="13">
                  <c:v>58</c:v>
                </c:pt>
                <c:pt idx="14">
                  <c:v>11</c:v>
                </c:pt>
                <c:pt idx="15">
                  <c:v>57</c:v>
                </c:pt>
                <c:pt idx="16">
                  <c:v>5</c:v>
                </c:pt>
              </c:numCache>
            </c:numRef>
          </c:val>
          <c:extLst>
            <c:ext xmlns:c16="http://schemas.microsoft.com/office/drawing/2014/chart" uri="{C3380CC4-5D6E-409C-BE32-E72D297353CC}">
              <c16:uniqueId val="{00000000-0EE0-44B7-93DB-6787D523D36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Concursos de personas juridicas por cada 100.000 habitantes.</a:t>
            </a:r>
            <a:r>
              <a:rPr lang="es-ES" sz="1200" b="1" baseline="0"/>
              <a:t> </a:t>
            </a:r>
          </a:p>
          <a:p>
            <a:pPr>
              <a:defRPr sz="1200"/>
            </a:pPr>
            <a:r>
              <a:rPr lang="es-ES" sz="1200" b="1" baseline="0"/>
              <a:t>Segundo trimestr</a:t>
            </a:r>
            <a:r>
              <a:rPr lang="es-ES" sz="1200" b="1"/>
              <a:t>e 2026</a:t>
            </a:r>
          </a:p>
        </c:rich>
      </c:tx>
      <c:layout>
        <c:manualLayout>
          <c:xMode val="edge"/>
          <c:yMode val="edge"/>
          <c:x val="0.18121181503513312"/>
          <c:y val="2.224437370860556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6010705059180271E-2"/>
          <c:y val="0.27315125621147573"/>
          <c:w val="0.95336129318471219"/>
          <c:h val="0.50266571818709582"/>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jurid. '!$B$52:$B$68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jurid. '!$H$52:$H$68</c:f>
              <c:numCache>
                <c:formatCode>#.##00</c:formatCode>
                <c:ptCount val="17"/>
                <c:pt idx="0">
                  <c:v>2.1249307843356884</c:v>
                </c:pt>
                <c:pt idx="1">
                  <c:v>1.8320104996185755</c:v>
                </c:pt>
                <c:pt idx="2">
                  <c:v>1.6746656579268822</c:v>
                </c:pt>
                <c:pt idx="3">
                  <c:v>3.5204393508309839</c:v>
                </c:pt>
                <c:pt idx="4">
                  <c:v>0.66405001447629031</c:v>
                </c:pt>
                <c:pt idx="5">
                  <c:v>0.84228542357691671</c:v>
                </c:pt>
                <c:pt idx="6">
                  <c:v>3.2067019237296357</c:v>
                </c:pt>
                <c:pt idx="7">
                  <c:v>1.9751897357854529</c:v>
                </c:pt>
                <c:pt idx="8">
                  <c:v>4.9974606499209884</c:v>
                </c:pt>
                <c:pt idx="9">
                  <c:v>3.2072656732990712</c:v>
                </c:pt>
                <c:pt idx="10">
                  <c:v>1.6139061750898329</c:v>
                </c:pt>
                <c:pt idx="11">
                  <c:v>2.6153507830028722</c:v>
                </c:pt>
                <c:pt idx="12">
                  <c:v>2.6989468203454483</c:v>
                </c:pt>
                <c:pt idx="13">
                  <c:v>3.6547197239552385</c:v>
                </c:pt>
                <c:pt idx="14">
                  <c:v>1.6085304758033148</c:v>
                </c:pt>
                <c:pt idx="15">
                  <c:v>2.5419839872847287</c:v>
                </c:pt>
                <c:pt idx="16">
                  <c:v>1.5299737150515755</c:v>
                </c:pt>
              </c:numCache>
            </c:numRef>
          </c:val>
          <c:extLst>
            <c:ext xmlns:c16="http://schemas.microsoft.com/office/drawing/2014/chart" uri="{C3380CC4-5D6E-409C-BE32-E72D297353CC}">
              <c16:uniqueId val="{00000000-A69A-4FC2-BD25-F1C5012618C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de persona natural empresario presentados</a:t>
            </a:r>
            <a:r>
              <a:rPr lang="es-ES" b="1" baseline="0"/>
              <a:t> </a:t>
            </a:r>
          </a:p>
          <a:p>
            <a:pPr>
              <a:defRPr/>
            </a:pPr>
            <a:r>
              <a:rPr lang="es-ES" b="1" baseline="0"/>
              <a:t>Segundo </a:t>
            </a:r>
            <a:r>
              <a:rPr lang="es-ES" b="1"/>
              <a:t>trimestre de 2026</a:t>
            </a:r>
          </a:p>
        </c:rich>
      </c:tx>
      <c:layout>
        <c:manualLayout>
          <c:xMode val="edge"/>
          <c:yMode val="edge"/>
          <c:x val="0.15125187603582071"/>
          <c:y val="8.9173045569860866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6034819971827847E-2"/>
          <c:y val="0.2055428011257629"/>
          <c:w val="0.92763887761452501"/>
          <c:h val="0.4441123250052874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nat.empres'!$B$6:$B$22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nat.empres'!$H$6:$H$22</c:f>
              <c:numCache>
                <c:formatCode>#,##0</c:formatCode>
                <c:ptCount val="17"/>
                <c:pt idx="0">
                  <c:v>3</c:v>
                </c:pt>
                <c:pt idx="1">
                  <c:v>6</c:v>
                </c:pt>
                <c:pt idx="2">
                  <c:v>7</c:v>
                </c:pt>
                <c:pt idx="3">
                  <c:v>0</c:v>
                </c:pt>
                <c:pt idx="4">
                  <c:v>12</c:v>
                </c:pt>
                <c:pt idx="5">
                  <c:v>4</c:v>
                </c:pt>
                <c:pt idx="6">
                  <c:v>6</c:v>
                </c:pt>
                <c:pt idx="7">
                  <c:v>14</c:v>
                </c:pt>
                <c:pt idx="8">
                  <c:v>423</c:v>
                </c:pt>
                <c:pt idx="9">
                  <c:v>80</c:v>
                </c:pt>
                <c:pt idx="10">
                  <c:v>18</c:v>
                </c:pt>
                <c:pt idx="11">
                  <c:v>20</c:v>
                </c:pt>
                <c:pt idx="12">
                  <c:v>34</c:v>
                </c:pt>
                <c:pt idx="13">
                  <c:v>3</c:v>
                </c:pt>
                <c:pt idx="14">
                  <c:v>32</c:v>
                </c:pt>
                <c:pt idx="15">
                  <c:v>7</c:v>
                </c:pt>
                <c:pt idx="16">
                  <c:v>3</c:v>
                </c:pt>
              </c:numCache>
            </c:numRef>
          </c:val>
          <c:extLst>
            <c:ext xmlns:c16="http://schemas.microsoft.com/office/drawing/2014/chart" uri="{C3380CC4-5D6E-409C-BE32-E72D297353CC}">
              <c16:uniqueId val="{00000000-F487-4318-A523-155790CEC49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Concursos de persona natural empresario por cada 100.000 habitantes</a:t>
            </a:r>
          </a:p>
          <a:p>
            <a:pPr>
              <a:defRPr sz="1200"/>
            </a:pPr>
            <a:r>
              <a:rPr lang="es-ES" sz="1200" b="1"/>
              <a:t>Segundo trimestre de 2026</a:t>
            </a:r>
          </a:p>
        </c:rich>
      </c:tx>
      <c:layout>
        <c:manualLayout>
          <c:xMode val="edge"/>
          <c:yMode val="edge"/>
          <c:x val="0.15056669696223246"/>
          <c:y val="2.7850173304966259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7168341762157786E-2"/>
          <c:y val="0.24372152555004697"/>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nat.empres'!$B$54:$B$70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nat.empres'!$H$54:$H$70</c:f>
              <c:numCache>
                <c:formatCode>#.##00</c:formatCode>
                <c:ptCount val="17"/>
                <c:pt idx="0">
                  <c:v>3.3908469962803535E-2</c:v>
                </c:pt>
                <c:pt idx="1">
                  <c:v>0.43968251990845808</c:v>
                </c:pt>
                <c:pt idx="2">
                  <c:v>0.68956821208753971</c:v>
                </c:pt>
                <c:pt idx="3">
                  <c:v>0</c:v>
                </c:pt>
                <c:pt idx="4">
                  <c:v>0.53124001158103229</c:v>
                </c:pt>
                <c:pt idx="5">
                  <c:v>0.67382833886153337</c:v>
                </c:pt>
                <c:pt idx="6">
                  <c:v>0.24987287717373788</c:v>
                </c:pt>
                <c:pt idx="7">
                  <c:v>0.65839657859515099</c:v>
                </c:pt>
                <c:pt idx="8">
                  <c:v>5.2067139283659563</c:v>
                </c:pt>
                <c:pt idx="9">
                  <c:v>1.4746049072639407</c:v>
                </c:pt>
                <c:pt idx="10">
                  <c:v>1.7088418324480581</c:v>
                </c:pt>
                <c:pt idx="11">
                  <c:v>0.73671853042334423</c:v>
                </c:pt>
                <c:pt idx="12">
                  <c:v>0.47793849943617311</c:v>
                </c:pt>
                <c:pt idx="13">
                  <c:v>0.18903722710113302</c:v>
                </c:pt>
                <c:pt idx="14">
                  <c:v>4.6793613841550972</c:v>
                </c:pt>
                <c:pt idx="15">
                  <c:v>0.31217347212268598</c:v>
                </c:pt>
                <c:pt idx="16">
                  <c:v>0.91798422903094534</c:v>
                </c:pt>
              </c:numCache>
            </c:numRef>
          </c:val>
          <c:extLst>
            <c:ext xmlns:c16="http://schemas.microsoft.com/office/drawing/2014/chart" uri="{C3380CC4-5D6E-409C-BE32-E72D297353CC}">
              <c16:uniqueId val="{00000000-9D7C-4D51-B9D6-447D83BBF5B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8"/>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400" b="1">
                <a:latin typeface="+mn-lt"/>
              </a:rPr>
              <a:t>Concursos de persona natural no empresario presentados.</a:t>
            </a:r>
          </a:p>
          <a:p>
            <a:pPr>
              <a:defRPr sz="1200"/>
            </a:pPr>
            <a:r>
              <a:rPr lang="es-ES" sz="1400" b="1">
                <a:latin typeface="+mn-lt"/>
              </a:rPr>
              <a:t>Segundo</a:t>
            </a:r>
            <a:r>
              <a:rPr lang="es-ES" sz="1400" b="1" baseline="0">
                <a:latin typeface="+mn-lt"/>
              </a:rPr>
              <a:t> </a:t>
            </a:r>
            <a:r>
              <a:rPr lang="es-ES" sz="1400" b="1">
                <a:latin typeface="+mn-lt"/>
              </a:rPr>
              <a:t>trimestre de 2026</a:t>
            </a:r>
          </a:p>
        </c:rich>
      </c:tx>
      <c:layout>
        <c:manualLayout>
          <c:xMode val="edge"/>
          <c:yMode val="edge"/>
          <c:x val="0.13585551181102359"/>
          <c:y val="2.5725194960045165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9.0629265091863517E-2"/>
          <c:y val="0.21309909761836798"/>
          <c:w val="0.90161248814886308"/>
          <c:h val="0.504833284728297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nat.no emp '!$B$6:$B$22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nat.no emp '!$H$6:$H$22</c:f>
              <c:numCache>
                <c:formatCode>#,##0</c:formatCode>
                <c:ptCount val="17"/>
                <c:pt idx="0">
                  <c:v>2700</c:v>
                </c:pt>
                <c:pt idx="1">
                  <c:v>316</c:v>
                </c:pt>
                <c:pt idx="2">
                  <c:v>294</c:v>
                </c:pt>
                <c:pt idx="3">
                  <c:v>573</c:v>
                </c:pt>
                <c:pt idx="4">
                  <c:v>891</c:v>
                </c:pt>
                <c:pt idx="5">
                  <c:v>197</c:v>
                </c:pt>
                <c:pt idx="6">
                  <c:v>588</c:v>
                </c:pt>
                <c:pt idx="7">
                  <c:v>677</c:v>
                </c:pt>
                <c:pt idx="8">
                  <c:v>3802</c:v>
                </c:pt>
                <c:pt idx="9">
                  <c:v>1748</c:v>
                </c:pt>
                <c:pt idx="10">
                  <c:v>251</c:v>
                </c:pt>
                <c:pt idx="11">
                  <c:v>773</c:v>
                </c:pt>
                <c:pt idx="12">
                  <c:v>2807</c:v>
                </c:pt>
                <c:pt idx="13">
                  <c:v>789</c:v>
                </c:pt>
                <c:pt idx="14">
                  <c:v>159</c:v>
                </c:pt>
                <c:pt idx="15">
                  <c:v>324</c:v>
                </c:pt>
                <c:pt idx="16">
                  <c:v>59</c:v>
                </c:pt>
              </c:numCache>
            </c:numRef>
          </c:val>
          <c:extLst>
            <c:ext xmlns:c16="http://schemas.microsoft.com/office/drawing/2014/chart" uri="{C3380CC4-5D6E-409C-BE32-E72D297353CC}">
              <c16:uniqueId val="{00000000-2109-47A0-AC89-224DBD06D549}"/>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200" b="1"/>
              <a:t>Concursos de persona natural no empresario por cada 100.000 habitantes. </a:t>
            </a:r>
            <a:r>
              <a:rPr lang="es-ES" sz="1200" b="1" baseline="0"/>
              <a:t>Segundo </a:t>
            </a:r>
            <a:r>
              <a:rPr lang="es-ES" sz="1200" b="1"/>
              <a:t>trimestre de 2026</a:t>
            </a:r>
          </a:p>
        </c:rich>
      </c:tx>
      <c:layout>
        <c:manualLayout>
          <c:xMode val="edge"/>
          <c:yMode val="edge"/>
          <c:x val="0.14367466507444862"/>
          <c:y val="1.0256407495414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7241547338228289E-2"/>
          <c:y val="0.35451582084505801"/>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TSJ pers. nat.no emp '!$B$54:$B$70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TSJ pers. nat.no emp '!$H$54:$H$70</c:f>
              <c:numCache>
                <c:formatCode>#.##00</c:formatCode>
                <c:ptCount val="17"/>
                <c:pt idx="0">
                  <c:v>30.517622966523188</c:v>
                </c:pt>
                <c:pt idx="1">
                  <c:v>23.156612715178792</c:v>
                </c:pt>
                <c:pt idx="2">
                  <c:v>28.961864907676667</c:v>
                </c:pt>
                <c:pt idx="3">
                  <c:v>45.845721546048949</c:v>
                </c:pt>
                <c:pt idx="4">
                  <c:v>39.444570859891648</c:v>
                </c:pt>
                <c:pt idx="5">
                  <c:v>33.186045688930513</c:v>
                </c:pt>
                <c:pt idx="6">
                  <c:v>24.487541963026313</c:v>
                </c:pt>
                <c:pt idx="7">
                  <c:v>31.838177407779803</c:v>
                </c:pt>
                <c:pt idx="8">
                  <c:v>46.798880273398026</c:v>
                </c:pt>
                <c:pt idx="9">
                  <c:v>32.220117223717104</c:v>
                </c:pt>
                <c:pt idx="10">
                  <c:v>23.828849996914592</c:v>
                </c:pt>
                <c:pt idx="11">
                  <c:v>28.474171200862255</c:v>
                </c:pt>
                <c:pt idx="12">
                  <c:v>39.458040232862878</c:v>
                </c:pt>
                <c:pt idx="13">
                  <c:v>49.716790727597989</c:v>
                </c:pt>
                <c:pt idx="14">
                  <c:v>23.25057687752064</c:v>
                </c:pt>
                <c:pt idx="15">
                  <c:v>14.449172138250034</c:v>
                </c:pt>
                <c:pt idx="16">
                  <c:v>18.053689837608591</c:v>
                </c:pt>
              </c:numCache>
            </c:numRef>
          </c:val>
          <c:extLst>
            <c:ext xmlns:c16="http://schemas.microsoft.com/office/drawing/2014/chart" uri="{C3380CC4-5D6E-409C-BE32-E72D297353CC}">
              <c16:uniqueId val="{00000000-EDBF-4EBE-9579-0E0C72618012}"/>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7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Total de concursos presentados</a:t>
            </a:r>
          </a:p>
          <a:p>
            <a:pPr>
              <a:defRPr/>
            </a:pPr>
            <a:r>
              <a:rPr lang="es-ES" b="1" baseline="0"/>
              <a:t>Segundo trimestre de</a:t>
            </a:r>
            <a:r>
              <a:rPr lang="es-ES" b="1"/>
              <a:t> 2026</a:t>
            </a:r>
          </a:p>
        </c:rich>
      </c:tx>
      <c:layout>
        <c:manualLayout>
          <c:xMode val="edge"/>
          <c:yMode val="edge"/>
          <c:x val="0.33939322713561748"/>
          <c:y val="4.04382466280381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36585860960053E-2"/>
          <c:y val="0.17377154784056645"/>
          <c:w val="0.93145224193914555"/>
          <c:h val="0.5824254458759745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concursos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'Total concursos TSJ'!$H$6:$H$22</c:f>
              <c:numCache>
                <c:formatCode>#,##0</c:formatCode>
                <c:ptCount val="17"/>
                <c:pt idx="0">
                  <c:v>2891</c:v>
                </c:pt>
                <c:pt idx="1">
                  <c:v>347</c:v>
                </c:pt>
                <c:pt idx="2">
                  <c:v>318</c:v>
                </c:pt>
                <c:pt idx="3">
                  <c:v>617</c:v>
                </c:pt>
                <c:pt idx="4">
                  <c:v>918</c:v>
                </c:pt>
                <c:pt idx="5">
                  <c:v>206</c:v>
                </c:pt>
                <c:pt idx="6">
                  <c:v>671</c:v>
                </c:pt>
                <c:pt idx="7">
                  <c:v>733</c:v>
                </c:pt>
                <c:pt idx="8">
                  <c:v>4631</c:v>
                </c:pt>
                <c:pt idx="9">
                  <c:v>2002</c:v>
                </c:pt>
                <c:pt idx="10">
                  <c:v>286</c:v>
                </c:pt>
                <c:pt idx="11">
                  <c:v>864</c:v>
                </c:pt>
                <c:pt idx="12">
                  <c:v>3033</c:v>
                </c:pt>
                <c:pt idx="13">
                  <c:v>850</c:v>
                </c:pt>
                <c:pt idx="14">
                  <c:v>202</c:v>
                </c:pt>
                <c:pt idx="15">
                  <c:v>388</c:v>
                </c:pt>
                <c:pt idx="16">
                  <c:v>67</c:v>
                </c:pt>
              </c:numCache>
            </c:numRef>
          </c:val>
          <c:extLst>
            <c:ext xmlns:c16="http://schemas.microsoft.com/office/drawing/2014/chart" uri="{C3380CC4-5D6E-409C-BE32-E72D297353CC}">
              <c16:uniqueId val="{00000000-32D3-425B-B51B-AB67484A2F5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Total de</a:t>
            </a:r>
            <a:r>
              <a:rPr lang="es-ES" sz="1200" b="1" baseline="0"/>
              <a:t> </a:t>
            </a:r>
            <a:r>
              <a:rPr lang="es-ES" sz="1200" b="1" baseline="0">
                <a:latin typeface="+mn-lt"/>
              </a:rPr>
              <a:t>c</a:t>
            </a:r>
            <a:r>
              <a:rPr lang="es-ES" sz="1200" b="1">
                <a:latin typeface="+mn-lt"/>
              </a:rPr>
              <a:t>oncursos</a:t>
            </a:r>
            <a:r>
              <a:rPr lang="es-ES" sz="1200" b="1"/>
              <a:t> por cada 100.000 habitantes.</a:t>
            </a:r>
            <a:r>
              <a:rPr lang="es-ES" sz="1200" b="1" baseline="0"/>
              <a:t> </a:t>
            </a:r>
          </a:p>
          <a:p>
            <a:pPr>
              <a:defRPr sz="1200"/>
            </a:pPr>
            <a:r>
              <a:rPr lang="es-ES" sz="1200" b="1" baseline="0"/>
              <a:t>Segundo trimestre </a:t>
            </a:r>
            <a:r>
              <a:rPr lang="es-ES" sz="1200" b="1"/>
              <a:t>de 2026</a:t>
            </a:r>
          </a:p>
        </c:rich>
      </c:tx>
      <c:layout>
        <c:manualLayout>
          <c:xMode val="edge"/>
          <c:yMode val="edge"/>
          <c:x val="0.24326896695729866"/>
          <c:y val="3.8039006511051701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3.8982477936526601E-2"/>
          <c:y val="0.18711698516793687"/>
          <c:w val="0.94822434509119191"/>
          <c:h val="0.5156041943507212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concursos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'Total concursos TSJ'!$H$54:$H$70</c:f>
              <c:numCache>
                <c:formatCode>#.##00</c:formatCode>
                <c:ptCount val="17"/>
                <c:pt idx="0">
                  <c:v>32.676462220821676</c:v>
                </c:pt>
                <c:pt idx="1">
                  <c:v>25.428305734705827</c:v>
                </c:pt>
                <c:pt idx="2">
                  <c:v>31.326098777691087</c:v>
                </c:pt>
                <c:pt idx="3">
                  <c:v>49.366160896879926</c:v>
                </c:pt>
                <c:pt idx="4">
                  <c:v>40.639860885948963</c:v>
                </c:pt>
                <c:pt idx="5">
                  <c:v>34.702159451368971</c:v>
                </c:pt>
                <c:pt idx="6">
                  <c:v>27.944116763929681</c:v>
                </c:pt>
                <c:pt idx="7">
                  <c:v>34.471763722160404</c:v>
                </c:pt>
                <c:pt idx="8">
                  <c:v>57.003054851684972</c:v>
                </c:pt>
                <c:pt idx="9">
                  <c:v>36.901987804280118</c:v>
                </c:pt>
                <c:pt idx="10">
                  <c:v>27.151598004452481</c:v>
                </c:pt>
                <c:pt idx="11">
                  <c:v>31.826240514288472</c:v>
                </c:pt>
                <c:pt idx="12">
                  <c:v>42.634925552644503</c:v>
                </c:pt>
                <c:pt idx="13">
                  <c:v>53.560547678654359</c:v>
                </c:pt>
                <c:pt idx="14">
                  <c:v>29.538468737479054</c:v>
                </c:pt>
                <c:pt idx="15">
                  <c:v>17.303329597657449</c:v>
                </c:pt>
                <c:pt idx="16">
                  <c:v>20.501647781691108</c:v>
                </c:pt>
              </c:numCache>
            </c:numRef>
          </c:val>
          <c:extLst>
            <c:ext xmlns:c16="http://schemas.microsoft.com/office/drawing/2014/chart" uri="{C3380CC4-5D6E-409C-BE32-E72D297353CC}">
              <c16:uniqueId val="{00000000-8B8C-473B-AC31-FA67F736E6D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declarados  </a:t>
            </a:r>
          </a:p>
          <a:p>
            <a:pPr>
              <a:defRPr/>
            </a:pPr>
            <a:r>
              <a:rPr lang="es-ES" b="1" baseline="0"/>
              <a:t>Segundo </a:t>
            </a:r>
            <a:r>
              <a:rPr lang="es-ES" b="1"/>
              <a:t>trimestre de 2026</a:t>
            </a:r>
          </a:p>
        </c:rich>
      </c:tx>
      <c:layout>
        <c:manualLayout>
          <c:xMode val="edge"/>
          <c:yMode val="edge"/>
          <c:x val="0.35574119460233028"/>
          <c:y val="3.03469979921574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8.5375863593561738E-2"/>
          <c:y val="0.15737960812452401"/>
          <c:w val="0.87984993597654582"/>
          <c:h val="0.509451714219175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declarados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declarados TSJ'!$H$6:$H$22</c:f>
              <c:numCache>
                <c:formatCode>#,##0</c:formatCode>
                <c:ptCount val="17"/>
                <c:pt idx="0">
                  <c:v>1889</c:v>
                </c:pt>
                <c:pt idx="1">
                  <c:v>169</c:v>
                </c:pt>
                <c:pt idx="2">
                  <c:v>266</c:v>
                </c:pt>
                <c:pt idx="3">
                  <c:v>443</c:v>
                </c:pt>
                <c:pt idx="4">
                  <c:v>658</c:v>
                </c:pt>
                <c:pt idx="5">
                  <c:v>57</c:v>
                </c:pt>
                <c:pt idx="6">
                  <c:v>422</c:v>
                </c:pt>
                <c:pt idx="7">
                  <c:v>476</c:v>
                </c:pt>
                <c:pt idx="8">
                  <c:v>3966</c:v>
                </c:pt>
                <c:pt idx="9">
                  <c:v>1631</c:v>
                </c:pt>
                <c:pt idx="10">
                  <c:v>162</c:v>
                </c:pt>
                <c:pt idx="11">
                  <c:v>519</c:v>
                </c:pt>
                <c:pt idx="12">
                  <c:v>1814</c:v>
                </c:pt>
                <c:pt idx="13">
                  <c:v>736</c:v>
                </c:pt>
                <c:pt idx="14">
                  <c:v>164</c:v>
                </c:pt>
                <c:pt idx="15">
                  <c:v>373</c:v>
                </c:pt>
                <c:pt idx="16" formatCode="General">
                  <c:v>53</c:v>
                </c:pt>
              </c:numCache>
            </c:numRef>
          </c:val>
          <c:extLst>
            <c:ext xmlns:c16="http://schemas.microsoft.com/office/drawing/2014/chart" uri="{C3380CC4-5D6E-409C-BE32-E72D297353CC}">
              <c16:uniqueId val="{00000000-912E-4B0B-AB81-1159BD2C47DA}"/>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aperturada la fase de convenio</a:t>
            </a:r>
          </a:p>
          <a:p>
            <a:pPr>
              <a:defRPr/>
            </a:pPr>
            <a:r>
              <a:rPr lang="es-ES" b="1" baseline="0"/>
              <a:t>Segundo </a:t>
            </a:r>
            <a:r>
              <a:rPr lang="es-ES" b="1"/>
              <a:t>trimestre de 2026</a:t>
            </a:r>
          </a:p>
        </c:rich>
      </c:tx>
      <c:layout>
        <c:manualLayout>
          <c:xMode val="edge"/>
          <c:yMode val="edge"/>
          <c:x val="0.29916114466534932"/>
          <c:y val="6.59558385408202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355726810744399E-2"/>
          <c:y val="0.20550056242969628"/>
          <c:w val="0.9213888570051193"/>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Convenio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Convenio TSJ'!$H$6:$H$22</c:f>
              <c:numCache>
                <c:formatCode>General</c:formatCode>
                <c:ptCount val="17"/>
                <c:pt idx="0">
                  <c:v>0</c:v>
                </c:pt>
                <c:pt idx="1">
                  <c:v>1</c:v>
                </c:pt>
                <c:pt idx="2">
                  <c:v>0</c:v>
                </c:pt>
                <c:pt idx="3">
                  <c:v>0</c:v>
                </c:pt>
                <c:pt idx="4">
                  <c:v>0</c:v>
                </c:pt>
                <c:pt idx="5">
                  <c:v>0</c:v>
                </c:pt>
                <c:pt idx="6">
                  <c:v>8</c:v>
                </c:pt>
                <c:pt idx="7">
                  <c:v>2</c:v>
                </c:pt>
                <c:pt idx="8">
                  <c:v>4</c:v>
                </c:pt>
                <c:pt idx="9">
                  <c:v>2</c:v>
                </c:pt>
                <c:pt idx="10">
                  <c:v>1</c:v>
                </c:pt>
                <c:pt idx="11">
                  <c:v>6</c:v>
                </c:pt>
                <c:pt idx="12">
                  <c:v>25</c:v>
                </c:pt>
                <c:pt idx="13">
                  <c:v>6</c:v>
                </c:pt>
                <c:pt idx="14">
                  <c:v>0</c:v>
                </c:pt>
                <c:pt idx="15">
                  <c:v>1</c:v>
                </c:pt>
                <c:pt idx="16">
                  <c:v>0</c:v>
                </c:pt>
              </c:numCache>
            </c:numRef>
          </c:val>
          <c:extLst>
            <c:ext xmlns:c16="http://schemas.microsoft.com/office/drawing/2014/chart" uri="{C3380CC4-5D6E-409C-BE32-E72D297353CC}">
              <c16:uniqueId val="{00000000-0C9A-4CF3-BAAF-D58323C13338}"/>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 iniciada la liquidación. </a:t>
            </a:r>
          </a:p>
          <a:p>
            <a:pPr>
              <a:defRPr/>
            </a:pPr>
            <a:r>
              <a:rPr lang="es-ES" b="1"/>
              <a:t>Segundo trimestre de 2026</a:t>
            </a:r>
          </a:p>
        </c:rich>
      </c:tx>
      <c:layout>
        <c:manualLayout>
          <c:xMode val="edge"/>
          <c:yMode val="edge"/>
          <c:x val="0.30496494795338419"/>
          <c:y val="2.01661629195670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1166571194630266E-2"/>
          <c:y val="0.23009759050202375"/>
          <c:w val="0.91814543590214492"/>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'Concursos Liquidación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'Concursos Liquidación TSJ'!$H$6:$H$22</c:f>
              <c:numCache>
                <c:formatCode>#,##0</c:formatCode>
                <c:ptCount val="17"/>
                <c:pt idx="0">
                  <c:v>340</c:v>
                </c:pt>
                <c:pt idx="1">
                  <c:v>19</c:v>
                </c:pt>
                <c:pt idx="2">
                  <c:v>16</c:v>
                </c:pt>
                <c:pt idx="3">
                  <c:v>11</c:v>
                </c:pt>
                <c:pt idx="4">
                  <c:v>4</c:v>
                </c:pt>
                <c:pt idx="5">
                  <c:v>7</c:v>
                </c:pt>
                <c:pt idx="6">
                  <c:v>20</c:v>
                </c:pt>
                <c:pt idx="7">
                  <c:v>19</c:v>
                </c:pt>
                <c:pt idx="8">
                  <c:v>129</c:v>
                </c:pt>
                <c:pt idx="9">
                  <c:v>34</c:v>
                </c:pt>
                <c:pt idx="10">
                  <c:v>12</c:v>
                </c:pt>
                <c:pt idx="11">
                  <c:v>67</c:v>
                </c:pt>
                <c:pt idx="12">
                  <c:v>470</c:v>
                </c:pt>
                <c:pt idx="13">
                  <c:v>29</c:v>
                </c:pt>
                <c:pt idx="14">
                  <c:v>14</c:v>
                </c:pt>
                <c:pt idx="15">
                  <c:v>17</c:v>
                </c:pt>
                <c:pt idx="16">
                  <c:v>4</c:v>
                </c:pt>
              </c:numCache>
            </c:numRef>
          </c:val>
          <c:extLst>
            <c:ext xmlns:c16="http://schemas.microsoft.com/office/drawing/2014/chart" uri="{C3380CC4-5D6E-409C-BE32-E72D297353CC}">
              <c16:uniqueId val="{00000000-1F2D-4840-AA04-4492A851782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At val="0"/>
        <c:auto val="1"/>
        <c:lblAlgn val="ctr"/>
        <c:lblOffset val="100"/>
        <c:noMultiLvlLbl val="0"/>
      </c:catAx>
      <c:valAx>
        <c:axId val="743088040"/>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Expedientes art. 169 TRLC (EREs) </a:t>
            </a:r>
          </a:p>
          <a:p>
            <a:pPr>
              <a:defRPr/>
            </a:pPr>
            <a:r>
              <a:rPr lang="es-ES" b="1" baseline="0"/>
              <a:t>Segundo trimestre </a:t>
            </a:r>
            <a:r>
              <a:rPr lang="es-ES" b="1"/>
              <a:t>de 2026</a:t>
            </a:r>
          </a:p>
        </c:rich>
      </c:tx>
      <c:layout>
        <c:manualLayout>
          <c:xMode val="edge"/>
          <c:yMode val="edge"/>
          <c:x val="0.34102586013957559"/>
          <c:y val="8.2279353635012504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468752630411E-2"/>
          <c:y val="0.23128373659174956"/>
          <c:w val="0.90998217059602249"/>
          <c:h val="0.3999189043677232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'E.R.E''s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'E.R.E''s TSJ'!$H$6:$H$22</c:f>
              <c:numCache>
                <c:formatCode>General</c:formatCode>
                <c:ptCount val="17"/>
                <c:pt idx="0">
                  <c:v>6</c:v>
                </c:pt>
                <c:pt idx="1">
                  <c:v>0</c:v>
                </c:pt>
                <c:pt idx="2">
                  <c:v>0</c:v>
                </c:pt>
                <c:pt idx="3">
                  <c:v>1</c:v>
                </c:pt>
                <c:pt idx="4">
                  <c:v>0</c:v>
                </c:pt>
                <c:pt idx="5">
                  <c:v>0</c:v>
                </c:pt>
                <c:pt idx="6">
                  <c:v>1</c:v>
                </c:pt>
                <c:pt idx="7">
                  <c:v>0</c:v>
                </c:pt>
                <c:pt idx="8">
                  <c:v>40</c:v>
                </c:pt>
                <c:pt idx="9">
                  <c:v>9</c:v>
                </c:pt>
                <c:pt idx="10">
                  <c:v>2</c:v>
                </c:pt>
                <c:pt idx="11">
                  <c:v>4</c:v>
                </c:pt>
                <c:pt idx="12">
                  <c:v>12</c:v>
                </c:pt>
                <c:pt idx="13">
                  <c:v>4</c:v>
                </c:pt>
                <c:pt idx="14">
                  <c:v>0</c:v>
                </c:pt>
                <c:pt idx="15">
                  <c:v>16</c:v>
                </c:pt>
                <c:pt idx="16">
                  <c:v>2</c:v>
                </c:pt>
              </c:numCache>
            </c:numRef>
          </c:val>
          <c:extLst>
            <c:ext xmlns:c16="http://schemas.microsoft.com/office/drawing/2014/chart" uri="{C3380CC4-5D6E-409C-BE32-E72D297353CC}">
              <c16:uniqueId val="{00000000-406C-4E3A-81E4-F65294CE2B3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Concursos</a:t>
            </a:r>
            <a:r>
              <a:rPr lang="es-ES" b="1" baseline="0"/>
              <a:t> sin masa </a:t>
            </a:r>
            <a:r>
              <a:rPr lang="es-ES" b="1"/>
              <a:t>declarados  </a:t>
            </a:r>
          </a:p>
          <a:p>
            <a:pPr>
              <a:defRPr/>
            </a:pPr>
            <a:r>
              <a:rPr lang="es-ES" b="1"/>
              <a:t>Segundo trimestre de 2026</a:t>
            </a:r>
          </a:p>
          <a:p>
            <a:pPr>
              <a:defRPr/>
            </a:pPr>
            <a:endParaRPr lang="es-ES" b="1"/>
          </a:p>
        </c:rich>
      </c:tx>
      <c:layout>
        <c:manualLayout>
          <c:xMode val="edge"/>
          <c:yMode val="edge"/>
          <c:x val="0.32986596192925255"/>
          <c:y val="4.054334626082187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3702149506760767E-2"/>
          <c:y val="0.24223159308877859"/>
          <c:w val="0.90338511257521381"/>
          <c:h val="0.445823779799545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'Concurs.sin masa declarados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'Concurs.sin masa declarados TSJ'!$H$6:$H$22</c:f>
              <c:numCache>
                <c:formatCode>#,##0</c:formatCode>
                <c:ptCount val="17"/>
                <c:pt idx="0">
                  <c:v>1626</c:v>
                </c:pt>
                <c:pt idx="1">
                  <c:v>148</c:v>
                </c:pt>
                <c:pt idx="2">
                  <c:v>253</c:v>
                </c:pt>
                <c:pt idx="3">
                  <c:v>390</c:v>
                </c:pt>
                <c:pt idx="4">
                  <c:v>580</c:v>
                </c:pt>
                <c:pt idx="5">
                  <c:v>45</c:v>
                </c:pt>
                <c:pt idx="6">
                  <c:v>337</c:v>
                </c:pt>
                <c:pt idx="7">
                  <c:v>456</c:v>
                </c:pt>
                <c:pt idx="8">
                  <c:v>3311</c:v>
                </c:pt>
                <c:pt idx="9">
                  <c:v>1534</c:v>
                </c:pt>
                <c:pt idx="10">
                  <c:v>153</c:v>
                </c:pt>
                <c:pt idx="11">
                  <c:v>440</c:v>
                </c:pt>
                <c:pt idx="12">
                  <c:v>1708</c:v>
                </c:pt>
                <c:pt idx="13">
                  <c:v>695</c:v>
                </c:pt>
                <c:pt idx="14">
                  <c:v>146</c:v>
                </c:pt>
                <c:pt idx="15">
                  <c:v>347</c:v>
                </c:pt>
                <c:pt idx="16">
                  <c:v>47</c:v>
                </c:pt>
              </c:numCache>
            </c:numRef>
          </c:val>
          <c:extLst>
            <c:ext xmlns:c16="http://schemas.microsoft.com/office/drawing/2014/chart" uri="{C3380CC4-5D6E-409C-BE32-E72D297353CC}">
              <c16:uniqueId val="{00000000-3D19-407D-8A0C-A32DBD464BA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presentados Personas</a:t>
            </a:r>
            <a:r>
              <a:rPr lang="es-ES" b="1" baseline="0"/>
              <a:t> jurídicas</a:t>
            </a:r>
          </a:p>
          <a:p>
            <a:pPr>
              <a:defRPr/>
            </a:pPr>
            <a:r>
              <a:rPr lang="es-ES" b="1" baseline="0"/>
              <a:t> Segundo  </a:t>
            </a:r>
            <a:r>
              <a:rPr lang="es-ES" b="1"/>
              <a:t>trimestre de 2026</a:t>
            </a:r>
          </a:p>
        </c:rich>
      </c:tx>
      <c:layout>
        <c:manualLayout>
          <c:xMode val="edge"/>
          <c:yMode val="edge"/>
          <c:x val="0.25551142876129951"/>
          <c:y val="1.312939925422597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5131333774117941E-2"/>
          <c:y val="0.25828715831117283"/>
          <c:w val="0.91826458373925968"/>
          <c:h val="0.374526254393639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jurídica'!$B$6:$B$22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jurídica'!$H$6:$H$22</c:f>
              <c:numCache>
                <c:formatCode>General</c:formatCode>
                <c:ptCount val="17"/>
                <c:pt idx="0">
                  <c:v>56</c:v>
                </c:pt>
                <c:pt idx="1">
                  <c:v>4</c:v>
                </c:pt>
                <c:pt idx="2">
                  <c:v>5</c:v>
                </c:pt>
                <c:pt idx="3">
                  <c:v>1</c:v>
                </c:pt>
                <c:pt idx="4">
                  <c:v>21</c:v>
                </c:pt>
                <c:pt idx="5">
                  <c:v>6</c:v>
                </c:pt>
                <c:pt idx="6">
                  <c:v>18</c:v>
                </c:pt>
                <c:pt idx="7">
                  <c:v>18</c:v>
                </c:pt>
                <c:pt idx="8">
                  <c:v>54</c:v>
                </c:pt>
                <c:pt idx="9">
                  <c:v>60</c:v>
                </c:pt>
                <c:pt idx="10">
                  <c:v>16</c:v>
                </c:pt>
                <c:pt idx="11">
                  <c:v>6</c:v>
                </c:pt>
                <c:pt idx="12">
                  <c:v>193</c:v>
                </c:pt>
                <c:pt idx="13">
                  <c:v>12</c:v>
                </c:pt>
                <c:pt idx="14">
                  <c:v>2</c:v>
                </c:pt>
                <c:pt idx="15">
                  <c:v>25</c:v>
                </c:pt>
                <c:pt idx="16">
                  <c:v>3</c:v>
                </c:pt>
              </c:numCache>
            </c:numRef>
          </c:val>
          <c:extLst>
            <c:ext xmlns:c16="http://schemas.microsoft.com/office/drawing/2014/chart" uri="{C3380CC4-5D6E-409C-BE32-E72D297353CC}">
              <c16:uniqueId val="{00000000-92AA-48BA-A986-04D174EDD4D6}"/>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100" b="1"/>
              <a:t>PEM de personas juridicas presentados </a:t>
            </a:r>
            <a:r>
              <a:rPr lang="es-ES" sz="1100" b="1" baseline="0"/>
              <a:t> </a:t>
            </a:r>
            <a:r>
              <a:rPr lang="es-ES" sz="1100" b="1"/>
              <a:t>por cada 100.000 habitantes.</a:t>
            </a:r>
            <a:r>
              <a:rPr lang="es-ES" sz="1100" b="1" baseline="0"/>
              <a:t> </a:t>
            </a:r>
          </a:p>
          <a:p>
            <a:pPr>
              <a:defRPr/>
            </a:pPr>
            <a:r>
              <a:rPr lang="es-ES" sz="1100" b="1" baseline="0"/>
              <a:t>Segundo </a:t>
            </a:r>
            <a:r>
              <a:rPr lang="es-ES" sz="1100" b="1"/>
              <a:t>trimestre de 2026</a:t>
            </a:r>
          </a:p>
        </c:rich>
      </c:tx>
      <c:layout>
        <c:manualLayout>
          <c:xMode val="edge"/>
          <c:yMode val="edge"/>
          <c:x val="0.20227160460102939"/>
          <c:y val="5.37324957905680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3374389284462871E-2"/>
          <c:y val="0.2411118249331527"/>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jurídica'!$B$52:$B$68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jurídica'!$H$52:$H$68</c:f>
              <c:numCache>
                <c:formatCode>#.##00</c:formatCode>
                <c:ptCount val="17"/>
                <c:pt idx="0">
                  <c:v>0.63295810597233271</c:v>
                </c:pt>
                <c:pt idx="1">
                  <c:v>0.29312167993897209</c:v>
                </c:pt>
                <c:pt idx="2">
                  <c:v>0.49254872291967122</c:v>
                </c:pt>
                <c:pt idx="3">
                  <c:v>8.0009985246158724E-2</c:v>
                </c:pt>
                <c:pt idx="4">
                  <c:v>0.92967002026680645</c:v>
                </c:pt>
                <c:pt idx="5">
                  <c:v>1.0107425082923001</c:v>
                </c:pt>
                <c:pt idx="6">
                  <c:v>0.74961863152121355</c:v>
                </c:pt>
                <c:pt idx="7">
                  <c:v>0.84650988676519412</c:v>
                </c:pt>
                <c:pt idx="8">
                  <c:v>0.66468688447224966</c:v>
                </c:pt>
                <c:pt idx="9">
                  <c:v>1.1059536804479555</c:v>
                </c:pt>
                <c:pt idx="10">
                  <c:v>1.5189705177316075</c:v>
                </c:pt>
                <c:pt idx="11">
                  <c:v>0.22101555912700327</c:v>
                </c:pt>
                <c:pt idx="12">
                  <c:v>2.7130038350347472</c:v>
                </c:pt>
                <c:pt idx="13">
                  <c:v>0.75614890840453208</c:v>
                </c:pt>
                <c:pt idx="14">
                  <c:v>0.29246008650969357</c:v>
                </c:pt>
                <c:pt idx="15">
                  <c:v>1.1149052575810212</c:v>
                </c:pt>
                <c:pt idx="16">
                  <c:v>0.91798422903094534</c:v>
                </c:pt>
              </c:numCache>
            </c:numRef>
          </c:val>
          <c:extLst>
            <c:ext xmlns:c16="http://schemas.microsoft.com/office/drawing/2014/chart" uri="{C3380CC4-5D6E-409C-BE32-E72D297353CC}">
              <c16:uniqueId val="{00000000-53A7-48A1-A026-F1AF243D937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At val="0"/>
        <c:auto val="1"/>
        <c:lblAlgn val="ctr"/>
        <c:lblOffset val="100"/>
        <c:noMultiLvlLbl val="0"/>
      </c:catAx>
      <c:valAx>
        <c:axId val="743088040"/>
        <c:scaling>
          <c:orientation val="minMax"/>
          <c:max val="3"/>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presentados Personas</a:t>
            </a:r>
            <a:r>
              <a:rPr lang="es-ES" b="1" baseline="0"/>
              <a:t> naturales </a:t>
            </a:r>
          </a:p>
          <a:p>
            <a:pPr>
              <a:defRPr/>
            </a:pPr>
            <a:r>
              <a:rPr lang="es-ES" b="1" baseline="0"/>
              <a:t>Segundo </a:t>
            </a:r>
            <a:r>
              <a:rPr lang="es-ES" b="1"/>
              <a:t>trimestre de 2026</a:t>
            </a:r>
          </a:p>
        </c:rich>
      </c:tx>
      <c:layout>
        <c:manualLayout>
          <c:xMode val="edge"/>
          <c:yMode val="edge"/>
          <c:x val="0.29000828591681516"/>
          <c:y val="4.56670258893265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9212578254847943E-2"/>
          <c:y val="0.20608691746365193"/>
          <c:w val="0.94051670447973668"/>
          <c:h val="0.499035202804107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natural'!$B$6:$B$22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natural'!$H$6:$H$22</c:f>
              <c:numCache>
                <c:formatCode>General</c:formatCode>
                <c:ptCount val="17"/>
                <c:pt idx="0">
                  <c:v>127</c:v>
                </c:pt>
                <c:pt idx="1">
                  <c:v>4</c:v>
                </c:pt>
                <c:pt idx="2">
                  <c:v>7</c:v>
                </c:pt>
                <c:pt idx="3">
                  <c:v>2</c:v>
                </c:pt>
                <c:pt idx="4">
                  <c:v>19</c:v>
                </c:pt>
                <c:pt idx="5">
                  <c:v>14</c:v>
                </c:pt>
                <c:pt idx="6">
                  <c:v>15</c:v>
                </c:pt>
                <c:pt idx="7">
                  <c:v>20</c:v>
                </c:pt>
                <c:pt idx="8">
                  <c:v>14</c:v>
                </c:pt>
                <c:pt idx="9">
                  <c:v>37</c:v>
                </c:pt>
                <c:pt idx="10">
                  <c:v>2</c:v>
                </c:pt>
                <c:pt idx="11">
                  <c:v>5</c:v>
                </c:pt>
                <c:pt idx="12">
                  <c:v>157</c:v>
                </c:pt>
                <c:pt idx="13">
                  <c:v>9</c:v>
                </c:pt>
                <c:pt idx="14">
                  <c:v>2</c:v>
                </c:pt>
                <c:pt idx="15">
                  <c:v>0</c:v>
                </c:pt>
                <c:pt idx="16">
                  <c:v>3</c:v>
                </c:pt>
              </c:numCache>
            </c:numRef>
          </c:val>
          <c:extLst>
            <c:ext xmlns:c16="http://schemas.microsoft.com/office/drawing/2014/chart" uri="{C3380CC4-5D6E-409C-BE32-E72D297353CC}">
              <c16:uniqueId val="{00000000-EA3A-43B0-AF7E-1A9CAC82E187}"/>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1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s-ES" sz="1100" b="1"/>
              <a:t>PEM de personas naturales empresarios presentados en los juzgados de lo</a:t>
            </a:r>
            <a:r>
              <a:rPr lang="es-ES" sz="1100" b="1" baseline="0"/>
              <a:t> mercantil </a:t>
            </a:r>
            <a:r>
              <a:rPr lang="es-ES" sz="1100" b="1"/>
              <a:t>por cada 100.000 habitantes. </a:t>
            </a:r>
            <a:r>
              <a:rPr lang="es-ES" sz="1100" b="1" baseline="0"/>
              <a:t> </a:t>
            </a:r>
          </a:p>
          <a:p>
            <a:pPr>
              <a:defRPr sz="1100"/>
            </a:pPr>
            <a:r>
              <a:rPr lang="es-ES" sz="1100" b="1" baseline="0"/>
              <a:t>Segundo </a:t>
            </a:r>
            <a:r>
              <a:rPr lang="es-ES" sz="1100" b="1"/>
              <a:t>trimestre de 2026</a:t>
            </a:r>
          </a:p>
        </c:rich>
      </c:tx>
      <c:layout>
        <c:manualLayout>
          <c:xMode val="edge"/>
          <c:yMode val="edge"/>
          <c:x val="0.16372474449903371"/>
          <c:y val="1.2166875740845897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2464451282670136E-2"/>
          <c:y val="0.24530523390769429"/>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TSJ  persona natural'!$B$52:$B$68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'PEM TSJ  persona natural'!$H$52:$H$68</c:f>
              <c:numCache>
                <c:formatCode>#.##00</c:formatCode>
                <c:ptCount val="17"/>
                <c:pt idx="0">
                  <c:v>1.4354585617586832</c:v>
                </c:pt>
                <c:pt idx="1">
                  <c:v>0.29312167993897209</c:v>
                </c:pt>
                <c:pt idx="2">
                  <c:v>0.68956821208753971</c:v>
                </c:pt>
                <c:pt idx="3">
                  <c:v>0.16001997049231745</c:v>
                </c:pt>
                <c:pt idx="4">
                  <c:v>0.84113001833663437</c:v>
                </c:pt>
                <c:pt idx="5">
                  <c:v>2.3583991860153666</c:v>
                </c:pt>
                <c:pt idx="6">
                  <c:v>0.62468219293434468</c:v>
                </c:pt>
                <c:pt idx="7">
                  <c:v>0.94056654085021574</c:v>
                </c:pt>
                <c:pt idx="8">
                  <c:v>0.17232622930762029</c:v>
                </c:pt>
                <c:pt idx="9">
                  <c:v>0.68200476960957246</c:v>
                </c:pt>
                <c:pt idx="10">
                  <c:v>0.18987131471645094</c:v>
                </c:pt>
                <c:pt idx="11">
                  <c:v>0.18417963260583606</c:v>
                </c:pt>
                <c:pt idx="12">
                  <c:v>2.2069513062199757</c:v>
                </c:pt>
                <c:pt idx="13">
                  <c:v>0.56711168130339906</c:v>
                </c:pt>
                <c:pt idx="14">
                  <c:v>0.29246008650969357</c:v>
                </c:pt>
                <c:pt idx="15">
                  <c:v>0</c:v>
                </c:pt>
                <c:pt idx="16">
                  <c:v>0.91798422903094534</c:v>
                </c:pt>
              </c:numCache>
            </c:numRef>
          </c:val>
          <c:extLst>
            <c:ext xmlns:c16="http://schemas.microsoft.com/office/drawing/2014/chart" uri="{C3380CC4-5D6E-409C-BE32-E72D297353CC}">
              <c16:uniqueId val="{00000000-7EB9-47EB-8C5E-9B5A654228C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
          <c:min val="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presentados.Total </a:t>
            </a:r>
            <a:br>
              <a:rPr lang="es-ES" b="1"/>
            </a:br>
            <a:r>
              <a:rPr lang="es-ES" b="1"/>
              <a:t>Segundo trimestre de 2026</a:t>
            </a:r>
          </a:p>
        </c:rich>
      </c:tx>
      <c:layout>
        <c:manualLayout>
          <c:xMode val="edge"/>
          <c:yMode val="edge"/>
          <c:x val="0.362942079520859"/>
          <c:y val="1.45379011556625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791055850272764E-2"/>
          <c:y val="0.14357607020270557"/>
          <c:w val="0.92520897009085989"/>
          <c:h val="0.5958466406652439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presentados TSJ total'!$B$6:$B$22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presentados TSJ total'!$H$6:$H$22</c:f>
              <c:numCache>
                <c:formatCode>#,##0</c:formatCode>
                <c:ptCount val="17"/>
                <c:pt idx="0">
                  <c:v>183</c:v>
                </c:pt>
                <c:pt idx="1">
                  <c:v>8</c:v>
                </c:pt>
                <c:pt idx="2">
                  <c:v>12</c:v>
                </c:pt>
                <c:pt idx="3">
                  <c:v>3</c:v>
                </c:pt>
                <c:pt idx="4">
                  <c:v>40</c:v>
                </c:pt>
                <c:pt idx="5">
                  <c:v>20</c:v>
                </c:pt>
                <c:pt idx="6">
                  <c:v>33</c:v>
                </c:pt>
                <c:pt idx="7">
                  <c:v>38</c:v>
                </c:pt>
                <c:pt idx="8">
                  <c:v>68</c:v>
                </c:pt>
                <c:pt idx="9">
                  <c:v>97</c:v>
                </c:pt>
                <c:pt idx="10">
                  <c:v>18</c:v>
                </c:pt>
                <c:pt idx="11">
                  <c:v>11</c:v>
                </c:pt>
                <c:pt idx="12">
                  <c:v>350</c:v>
                </c:pt>
                <c:pt idx="13">
                  <c:v>21</c:v>
                </c:pt>
                <c:pt idx="14">
                  <c:v>4</c:v>
                </c:pt>
                <c:pt idx="15">
                  <c:v>25</c:v>
                </c:pt>
                <c:pt idx="16">
                  <c:v>6</c:v>
                </c:pt>
              </c:numCache>
            </c:numRef>
          </c:val>
          <c:extLst>
            <c:ext xmlns:c16="http://schemas.microsoft.com/office/drawing/2014/chart" uri="{C3380CC4-5D6E-409C-BE32-E72D297353CC}">
              <c16:uniqueId val="{00000000-6AE7-4A3E-9666-E592921D3FA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100" b="1"/>
              <a:t>PEM presentados en los juzgados de lo mercantil por cada 100.000 habitantes. </a:t>
            </a:r>
          </a:p>
          <a:p>
            <a:pPr>
              <a:defRPr/>
            </a:pPr>
            <a:r>
              <a:rPr lang="es-ES" sz="1100" b="1"/>
              <a:t>Segundo trimestre de 2026</a:t>
            </a:r>
          </a:p>
        </c:rich>
      </c:tx>
      <c:layout>
        <c:manualLayout>
          <c:xMode val="edge"/>
          <c:yMode val="edge"/>
          <c:x val="0.18389458452809004"/>
          <c:y val="4.573947124533961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0489610988828139E-2"/>
          <c:y val="0.24153515966754155"/>
          <c:w val="0.92731362324202871"/>
          <c:h val="0.36902234561871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presentados TSJ total'!$B$52:$B$68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'PEM presentados TSJ total'!$H$52:$H$68</c:f>
              <c:numCache>
                <c:formatCode>#.##00</c:formatCode>
                <c:ptCount val="17"/>
                <c:pt idx="0">
                  <c:v>2.0684166677310158</c:v>
                </c:pt>
                <c:pt idx="1">
                  <c:v>0.58624335987794418</c:v>
                </c:pt>
                <c:pt idx="2">
                  <c:v>1.1821169350072109</c:v>
                </c:pt>
                <c:pt idx="3">
                  <c:v>0.24002995573847613</c:v>
                </c:pt>
                <c:pt idx="4">
                  <c:v>1.7708000386034408</c:v>
                </c:pt>
                <c:pt idx="5">
                  <c:v>3.3691416943076669</c:v>
                </c:pt>
                <c:pt idx="6">
                  <c:v>1.3743008244555581</c:v>
                </c:pt>
                <c:pt idx="7">
                  <c:v>1.7870764276154099</c:v>
                </c:pt>
                <c:pt idx="8">
                  <c:v>0.83701311377986987</c:v>
                </c:pt>
                <c:pt idx="9">
                  <c:v>1.7879584500575278</c:v>
                </c:pt>
                <c:pt idx="10">
                  <c:v>1.7088418324480581</c:v>
                </c:pt>
                <c:pt idx="11">
                  <c:v>0.40519519173283935</c:v>
                </c:pt>
                <c:pt idx="12">
                  <c:v>4.9199551412547233</c:v>
                </c:pt>
                <c:pt idx="13">
                  <c:v>1.3232605897079313</c:v>
                </c:pt>
                <c:pt idx="14">
                  <c:v>0.58492017301938715</c:v>
                </c:pt>
                <c:pt idx="15">
                  <c:v>1.1149052575810212</c:v>
                </c:pt>
                <c:pt idx="16">
                  <c:v>1.8359684580618907</c:v>
                </c:pt>
              </c:numCache>
            </c:numRef>
          </c:val>
          <c:extLst>
            <c:ext xmlns:c16="http://schemas.microsoft.com/office/drawing/2014/chart" uri="{C3380CC4-5D6E-409C-BE32-E72D297353CC}">
              <c16:uniqueId val="{00000000-8835-4AF5-A860-7F7DA2F0A4B1}"/>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aperturados  </a:t>
            </a:r>
          </a:p>
          <a:p>
            <a:pPr>
              <a:defRPr/>
            </a:pPr>
            <a:r>
              <a:rPr lang="es-ES" b="1" baseline="0"/>
              <a:t>Segundo </a:t>
            </a:r>
            <a:r>
              <a:rPr lang="es-ES" b="1"/>
              <a:t>trimestre de 2026</a:t>
            </a:r>
          </a:p>
        </c:rich>
      </c:tx>
      <c:layout>
        <c:manualLayout>
          <c:xMode val="edge"/>
          <c:yMode val="edge"/>
          <c:x val="0.37910042401969785"/>
          <c:y val="2.07546718530687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6453254093518261E-2"/>
          <c:y val="0.15677058353317347"/>
          <c:w val="0.90045326808375759"/>
          <c:h val="0.5414261346828049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aperturados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aperturados TSJ'!$H$6:$H$22</c:f>
              <c:numCache>
                <c:formatCode>#,##0</c:formatCode>
                <c:ptCount val="17"/>
                <c:pt idx="0">
                  <c:v>106</c:v>
                </c:pt>
                <c:pt idx="1">
                  <c:v>2</c:v>
                </c:pt>
                <c:pt idx="2">
                  <c:v>15</c:v>
                </c:pt>
                <c:pt idx="3">
                  <c:v>5</c:v>
                </c:pt>
                <c:pt idx="4">
                  <c:v>33</c:v>
                </c:pt>
                <c:pt idx="5">
                  <c:v>12</c:v>
                </c:pt>
                <c:pt idx="6">
                  <c:v>20</c:v>
                </c:pt>
                <c:pt idx="7">
                  <c:v>8</c:v>
                </c:pt>
                <c:pt idx="8">
                  <c:v>46</c:v>
                </c:pt>
                <c:pt idx="9">
                  <c:v>93</c:v>
                </c:pt>
                <c:pt idx="10">
                  <c:v>12</c:v>
                </c:pt>
                <c:pt idx="11">
                  <c:v>7</c:v>
                </c:pt>
                <c:pt idx="12">
                  <c:v>278</c:v>
                </c:pt>
                <c:pt idx="13">
                  <c:v>24</c:v>
                </c:pt>
                <c:pt idx="14">
                  <c:v>0</c:v>
                </c:pt>
                <c:pt idx="15">
                  <c:v>22</c:v>
                </c:pt>
                <c:pt idx="16" formatCode="General">
                  <c:v>4</c:v>
                </c:pt>
              </c:numCache>
            </c:numRef>
          </c:val>
          <c:extLst>
            <c:ext xmlns:c16="http://schemas.microsoft.com/office/drawing/2014/chart" uri="{C3380CC4-5D6E-409C-BE32-E72D297353CC}">
              <c16:uniqueId val="{00000000-4C57-4B8E-B9A8-FF81BFFE45D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de</a:t>
            </a:r>
            <a:r>
              <a:rPr lang="es-ES" b="1" baseline="0"/>
              <a:t> continuación </a:t>
            </a:r>
          </a:p>
          <a:p>
            <a:pPr>
              <a:defRPr/>
            </a:pPr>
            <a:r>
              <a:rPr lang="es-ES" b="1" baseline="0"/>
              <a:t>Segundo</a:t>
            </a:r>
            <a:r>
              <a:rPr lang="es-ES" b="1"/>
              <a:t> trimestre de 2026</a:t>
            </a:r>
          </a:p>
        </c:rich>
      </c:tx>
      <c:layout>
        <c:manualLayout>
          <c:xMode val="edge"/>
          <c:yMode val="edge"/>
          <c:x val="0.36463336655204243"/>
          <c:y val="5.63711079267061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355726810744399E-2"/>
          <c:y val="0.20550056242969628"/>
          <c:w val="0.9213888570051193"/>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de continuación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de continuación TSJ'!$H$6:$H$22</c:f>
              <c:numCache>
                <c:formatCode>General</c:formatCode>
                <c:ptCount val="17"/>
                <c:pt idx="0">
                  <c:v>8</c:v>
                </c:pt>
                <c:pt idx="1">
                  <c:v>1</c:v>
                </c:pt>
                <c:pt idx="2">
                  <c:v>0</c:v>
                </c:pt>
                <c:pt idx="3">
                  <c:v>0</c:v>
                </c:pt>
                <c:pt idx="4">
                  <c:v>6</c:v>
                </c:pt>
                <c:pt idx="5">
                  <c:v>1</c:v>
                </c:pt>
                <c:pt idx="6">
                  <c:v>2</c:v>
                </c:pt>
                <c:pt idx="7">
                  <c:v>3</c:v>
                </c:pt>
                <c:pt idx="8">
                  <c:v>6</c:v>
                </c:pt>
                <c:pt idx="9">
                  <c:v>4</c:v>
                </c:pt>
                <c:pt idx="10">
                  <c:v>4</c:v>
                </c:pt>
                <c:pt idx="11">
                  <c:v>0</c:v>
                </c:pt>
                <c:pt idx="12">
                  <c:v>6</c:v>
                </c:pt>
                <c:pt idx="13">
                  <c:v>0</c:v>
                </c:pt>
                <c:pt idx="14">
                  <c:v>0</c:v>
                </c:pt>
                <c:pt idx="15">
                  <c:v>0</c:v>
                </c:pt>
                <c:pt idx="16">
                  <c:v>0</c:v>
                </c:pt>
              </c:numCache>
            </c:numRef>
          </c:val>
          <c:extLst>
            <c:ext xmlns:c16="http://schemas.microsoft.com/office/drawing/2014/chart" uri="{C3380CC4-5D6E-409C-BE32-E72D297353CC}">
              <c16:uniqueId val="{00000000-A6AB-4BD6-99EB-6ABFCD6A06A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PEM de</a:t>
            </a:r>
            <a:r>
              <a:rPr lang="es-ES" b="1" baseline="0"/>
              <a:t> liquidación </a:t>
            </a:r>
          </a:p>
          <a:p>
            <a:pPr>
              <a:defRPr/>
            </a:pPr>
            <a:r>
              <a:rPr lang="es-ES" b="1" baseline="0"/>
              <a:t>Segundo</a:t>
            </a:r>
            <a:r>
              <a:rPr lang="es-ES" b="1"/>
              <a:t> trimestre de 2026</a:t>
            </a:r>
          </a:p>
        </c:rich>
      </c:tx>
      <c:layout>
        <c:manualLayout>
          <c:xMode val="edge"/>
          <c:yMode val="edge"/>
          <c:x val="0.34606658176507482"/>
          <c:y val="1.56635791070206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0404636583573912E-2"/>
          <c:y val="0.20550042117410575"/>
          <c:w val="0.9213888570051193"/>
          <c:h val="0.387098391547210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'PEM de liquidación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'PEM de liquidación TSJ'!$H$6:$H$22</c:f>
              <c:numCache>
                <c:formatCode>General</c:formatCode>
                <c:ptCount val="17"/>
                <c:pt idx="0">
                  <c:v>98</c:v>
                </c:pt>
                <c:pt idx="1">
                  <c:v>1</c:v>
                </c:pt>
                <c:pt idx="2">
                  <c:v>15</c:v>
                </c:pt>
                <c:pt idx="3">
                  <c:v>5</c:v>
                </c:pt>
                <c:pt idx="4">
                  <c:v>27</c:v>
                </c:pt>
                <c:pt idx="5">
                  <c:v>11</c:v>
                </c:pt>
                <c:pt idx="6">
                  <c:v>18</c:v>
                </c:pt>
                <c:pt idx="7">
                  <c:v>5</c:v>
                </c:pt>
                <c:pt idx="8">
                  <c:v>40</c:v>
                </c:pt>
                <c:pt idx="9">
                  <c:v>89</c:v>
                </c:pt>
                <c:pt idx="10">
                  <c:v>8</c:v>
                </c:pt>
                <c:pt idx="11">
                  <c:v>7</c:v>
                </c:pt>
                <c:pt idx="12">
                  <c:v>272</c:v>
                </c:pt>
                <c:pt idx="13">
                  <c:v>24</c:v>
                </c:pt>
                <c:pt idx="14">
                  <c:v>0</c:v>
                </c:pt>
                <c:pt idx="15">
                  <c:v>22</c:v>
                </c:pt>
                <c:pt idx="16">
                  <c:v>4</c:v>
                </c:pt>
              </c:numCache>
            </c:numRef>
          </c:val>
          <c:extLst>
            <c:ext xmlns:c16="http://schemas.microsoft.com/office/drawing/2014/chart" uri="{C3380CC4-5D6E-409C-BE32-E72D297353CC}">
              <c16:uniqueId val="{00000000-7D78-42BC-98A3-D0DC285D129C}"/>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0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Despidos presentados</a:t>
            </a:r>
          </a:p>
          <a:p>
            <a:pPr>
              <a:defRPr/>
            </a:pPr>
            <a:r>
              <a:rPr lang="es-ES" b="1"/>
              <a:t>Segundo</a:t>
            </a:r>
            <a:r>
              <a:rPr lang="es-ES" b="1" baseline="0"/>
              <a:t> </a:t>
            </a:r>
            <a:r>
              <a:rPr lang="es-ES" b="1"/>
              <a:t>trimestre de 2026</a:t>
            </a:r>
          </a:p>
        </c:rich>
      </c:tx>
      <c:layout>
        <c:manualLayout>
          <c:xMode val="edge"/>
          <c:yMode val="edge"/>
          <c:x val="0.32874029044241809"/>
          <c:y val="1.84416737295211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3.3702427569592061E-2"/>
          <c:y val="0.16871190231256286"/>
          <c:w val="0.96311530714186622"/>
          <c:h val="0.5521656795771808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'Despidos presentados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'Despidos presentados TSJ'!$H$6:$H$22</c:f>
              <c:numCache>
                <c:formatCode>#,##0</c:formatCode>
                <c:ptCount val="17"/>
                <c:pt idx="0">
                  <c:v>7302</c:v>
                </c:pt>
                <c:pt idx="1">
                  <c:v>957</c:v>
                </c:pt>
                <c:pt idx="2">
                  <c:v>791</c:v>
                </c:pt>
                <c:pt idx="3">
                  <c:v>716</c:v>
                </c:pt>
                <c:pt idx="4">
                  <c:v>3181</c:v>
                </c:pt>
                <c:pt idx="5">
                  <c:v>374</c:v>
                </c:pt>
                <c:pt idx="6">
                  <c:v>1715</c:v>
                </c:pt>
                <c:pt idx="7">
                  <c:v>1256</c:v>
                </c:pt>
                <c:pt idx="8">
                  <c:v>9075</c:v>
                </c:pt>
                <c:pt idx="9">
                  <c:v>5885</c:v>
                </c:pt>
                <c:pt idx="10">
                  <c:v>557</c:v>
                </c:pt>
                <c:pt idx="11">
                  <c:v>1910</c:v>
                </c:pt>
                <c:pt idx="12">
                  <c:v>8040</c:v>
                </c:pt>
                <c:pt idx="13">
                  <c:v>1444</c:v>
                </c:pt>
                <c:pt idx="14">
                  <c:v>319</c:v>
                </c:pt>
                <c:pt idx="15">
                  <c:v>1554</c:v>
                </c:pt>
                <c:pt idx="16">
                  <c:v>154</c:v>
                </c:pt>
              </c:numCache>
            </c:numRef>
          </c:val>
          <c:extLst>
            <c:ext xmlns:c16="http://schemas.microsoft.com/office/drawing/2014/chart" uri="{C3380CC4-5D6E-409C-BE32-E72D297353CC}">
              <c16:uniqueId val="{00000000-C997-4D0C-BCDB-208A909CDF1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Demandas de despido presentadas por cada 100.000 habitantes. </a:t>
            </a:r>
            <a:r>
              <a:rPr lang="es-ES" sz="1400" b="1" baseline="0"/>
              <a:t>Segundo t</a:t>
            </a:r>
            <a:r>
              <a:rPr lang="es-ES" sz="1400" b="1"/>
              <a:t>rimestre de 2026</a:t>
            </a:r>
          </a:p>
        </c:rich>
      </c:tx>
      <c:layout>
        <c:manualLayout>
          <c:xMode val="edge"/>
          <c:yMode val="edge"/>
          <c:x val="0.14799804436210182"/>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1232898624838628E-2"/>
          <c:y val="0.20873460528972337"/>
          <c:w val="0.91644013248343958"/>
          <c:h val="0.45149328392774435"/>
        </c:manualLayout>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'Despidos presentados TSJ'!$B$53:$B$69</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'Despidos presentados TSJ'!$H$53:$H$69</c:f>
              <c:numCache>
                <c:formatCode>#.##00</c:formatCode>
                <c:ptCount val="17"/>
                <c:pt idx="0">
                  <c:v>82.533215889463818</c:v>
                </c:pt>
                <c:pt idx="1">
                  <c:v>70.129361925399067</c:v>
                </c:pt>
                <c:pt idx="2">
                  <c:v>77.921207965891981</c:v>
                </c:pt>
                <c:pt idx="3">
                  <c:v>57.287149436249642</c:v>
                </c:pt>
                <c:pt idx="4">
                  <c:v>140.82287306993862</c:v>
                </c:pt>
                <c:pt idx="5">
                  <c:v>63.002949683553368</c:v>
                </c:pt>
                <c:pt idx="6">
                  <c:v>71.421997392160065</c:v>
                </c:pt>
                <c:pt idx="7">
                  <c:v>59.067578765393549</c:v>
                </c:pt>
                <c:pt idx="8">
                  <c:v>111.70432364047531</c:v>
                </c:pt>
                <c:pt idx="9">
                  <c:v>108.47562349060364</c:v>
                </c:pt>
                <c:pt idx="10">
                  <c:v>52.879161148531587</c:v>
                </c:pt>
                <c:pt idx="11">
                  <c:v>70.35661965542937</c:v>
                </c:pt>
                <c:pt idx="12">
                  <c:v>113.01839810196564</c:v>
                </c:pt>
                <c:pt idx="13">
                  <c:v>90.989918644678696</c:v>
                </c:pt>
                <c:pt idx="14">
                  <c:v>46.647383798296126</c:v>
                </c:pt>
                <c:pt idx="15">
                  <c:v>69.302510811236274</c:v>
                </c:pt>
                <c:pt idx="16">
                  <c:v>47.123190423588525</c:v>
                </c:pt>
              </c:numCache>
            </c:numRef>
          </c:val>
          <c:extLst>
            <c:ext xmlns:c16="http://schemas.microsoft.com/office/drawing/2014/chart" uri="{C3380CC4-5D6E-409C-BE32-E72D297353CC}">
              <c16:uniqueId val="{00000000-DCF9-4F0E-AB01-41C5835C56FD}"/>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Reclamaciones de cantidad presentadas.</a:t>
            </a:r>
          </a:p>
          <a:p>
            <a:pPr>
              <a:defRPr/>
            </a:pPr>
            <a:r>
              <a:rPr lang="es-ES" b="1"/>
              <a:t>Segundo trimestre de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3854625827273979E-2"/>
          <c:y val="0.19472132884797852"/>
          <c:w val="0.91356492203180484"/>
          <c:h val="0.4408616905342972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 cantidad TSJ'!$B$6:$B$22</c:f>
              <c:strCache>
                <c:ptCount val="17"/>
                <c:pt idx="0">
                  <c:v>ANDALUCÍA</c:v>
                </c:pt>
                <c:pt idx="1">
                  <c:v>ARAGÓN</c:v>
                </c:pt>
                <c:pt idx="2">
                  <c:v>ASTURIAS, PRINCIPADO</c:v>
                </c:pt>
                <c:pt idx="3">
                  <c:v>ILLES BALEARS</c:v>
                </c:pt>
                <c:pt idx="4">
                  <c:v>CANARIAS</c:v>
                </c:pt>
                <c:pt idx="5">
                  <c:v>CANTABRIA</c:v>
                </c:pt>
                <c:pt idx="6">
                  <c:v>CASTILLA Y LEÓN</c:v>
                </c:pt>
                <c:pt idx="7">
                  <c:v>CASTILLA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'Recl. cantidad TSJ'!$H$6:$H$22</c:f>
              <c:numCache>
                <c:formatCode>#,##0</c:formatCode>
                <c:ptCount val="17"/>
                <c:pt idx="0">
                  <c:v>5995</c:v>
                </c:pt>
                <c:pt idx="1">
                  <c:v>714</c:v>
                </c:pt>
                <c:pt idx="2">
                  <c:v>1332</c:v>
                </c:pt>
                <c:pt idx="3">
                  <c:v>588</c:v>
                </c:pt>
                <c:pt idx="4">
                  <c:v>2865</c:v>
                </c:pt>
                <c:pt idx="5">
                  <c:v>524</c:v>
                </c:pt>
                <c:pt idx="6">
                  <c:v>1788</c:v>
                </c:pt>
                <c:pt idx="7">
                  <c:v>1376</c:v>
                </c:pt>
                <c:pt idx="8">
                  <c:v>3907</c:v>
                </c:pt>
                <c:pt idx="9">
                  <c:v>2891</c:v>
                </c:pt>
                <c:pt idx="10">
                  <c:v>691</c:v>
                </c:pt>
                <c:pt idx="11">
                  <c:v>2402</c:v>
                </c:pt>
                <c:pt idx="12">
                  <c:v>6422</c:v>
                </c:pt>
                <c:pt idx="13">
                  <c:v>797</c:v>
                </c:pt>
                <c:pt idx="14">
                  <c:v>289</c:v>
                </c:pt>
                <c:pt idx="15">
                  <c:v>2221</c:v>
                </c:pt>
                <c:pt idx="16">
                  <c:v>241</c:v>
                </c:pt>
              </c:numCache>
            </c:numRef>
          </c:val>
          <c:extLst>
            <c:ext xmlns:c16="http://schemas.microsoft.com/office/drawing/2014/chart" uri="{C3380CC4-5D6E-409C-BE32-E72D297353CC}">
              <c16:uniqueId val="{00000000-71AA-48F5-8851-780F398FD93E}"/>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Demandas de reclamación de cantidad presentadas por cada 100.000 habitantes. </a:t>
            </a:r>
          </a:p>
          <a:p>
            <a:pPr>
              <a:defRPr/>
            </a:pPr>
            <a:r>
              <a:rPr lang="es-ES" sz="1400" b="1" baseline="0"/>
              <a:t>Segundo trimestre </a:t>
            </a:r>
            <a:r>
              <a:rPr lang="es-ES" sz="1400" b="1"/>
              <a:t>de 2026</a:t>
            </a:r>
          </a:p>
        </c:rich>
      </c:tx>
      <c:layout>
        <c:manualLayout>
          <c:xMode val="edge"/>
          <c:yMode val="edge"/>
          <c:x val="0.15931600576006233"/>
          <c:y val="3.814465880939868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042309227475598E-2"/>
          <c:y val="0.27846704893202684"/>
          <c:w val="0.91966776685103202"/>
          <c:h val="0.354386003568904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 cantidad TSJ'!$B$52:$B$68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'Recl. cantidad TSJ'!$H$52:$H$68</c:f>
              <c:numCache>
                <c:formatCode>#.##00</c:formatCode>
                <c:ptCount val="17"/>
                <c:pt idx="0">
                  <c:v>67.760425809002399</c:v>
                </c:pt>
                <c:pt idx="1">
                  <c:v>52.322219869106519</c:v>
                </c:pt>
                <c:pt idx="2">
                  <c:v>131.21497978580041</c:v>
                </c:pt>
                <c:pt idx="3">
                  <c:v>47.045871324741327</c:v>
                </c:pt>
                <c:pt idx="4">
                  <c:v>126.83355276497144</c:v>
                </c:pt>
                <c:pt idx="5">
                  <c:v>88.271512390860863</c:v>
                </c:pt>
                <c:pt idx="6">
                  <c:v>74.462117397773881</c:v>
                </c:pt>
                <c:pt idx="7">
                  <c:v>64.710978010494841</c:v>
                </c:pt>
                <c:pt idx="8">
                  <c:v>48.091326993205179</c:v>
                </c:pt>
                <c:pt idx="9">
                  <c:v>53.288534836250655</c:v>
                </c:pt>
                <c:pt idx="10">
                  <c:v>65.600539234533798</c:v>
                </c:pt>
                <c:pt idx="11">
                  <c:v>88.47989550384365</c:v>
                </c:pt>
                <c:pt idx="12">
                  <c:v>90.274148334679523</c:v>
                </c:pt>
                <c:pt idx="13">
                  <c:v>50.220889999867666</c:v>
                </c:pt>
                <c:pt idx="14">
                  <c:v>42.260482500650724</c:v>
                </c:pt>
                <c:pt idx="15">
                  <c:v>99.048183083497918</c:v>
                </c:pt>
                <c:pt idx="16">
                  <c:v>73.744733065485931</c:v>
                </c:pt>
              </c:numCache>
            </c:numRef>
          </c:val>
          <c:extLst>
            <c:ext xmlns:c16="http://schemas.microsoft.com/office/drawing/2014/chart" uri="{C3380CC4-5D6E-409C-BE32-E72D297353CC}">
              <c16:uniqueId val="{00000000-8B3C-48F0-A8C5-94AD8CBD1659}"/>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400" b="1"/>
              <a:t>Ejecuciones hipotecarias presentadas </a:t>
            </a:r>
          </a:p>
          <a:p>
            <a:pPr>
              <a:defRPr sz="1200"/>
            </a:pPr>
            <a:r>
              <a:rPr lang="es-ES" sz="1400" b="1"/>
              <a:t>Segundo trimestre de 2026</a:t>
            </a:r>
          </a:p>
        </c:rich>
      </c:tx>
      <c:layout>
        <c:manualLayout>
          <c:xMode val="edge"/>
          <c:yMode val="edge"/>
          <c:x val="0.2689580270956024"/>
          <c:y val="3.0187996835323812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9.0360280454928055E-2"/>
          <c:y val="0.19890881924396586"/>
          <c:w val="0.90274499140844799"/>
          <c:h val="0.5181077946652017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'Ej. Hipot. presentados TSJ '!$B$6:$B$22</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'Ej. Hipot. presentados TSJ '!$H$6:$H$22</c:f>
              <c:numCache>
                <c:formatCode>#,##0</c:formatCode>
                <c:ptCount val="17"/>
                <c:pt idx="0">
                  <c:v>1319</c:v>
                </c:pt>
                <c:pt idx="1">
                  <c:v>88</c:v>
                </c:pt>
                <c:pt idx="2">
                  <c:v>120</c:v>
                </c:pt>
                <c:pt idx="3">
                  <c:v>69</c:v>
                </c:pt>
                <c:pt idx="4">
                  <c:v>271</c:v>
                </c:pt>
                <c:pt idx="5">
                  <c:v>47</c:v>
                </c:pt>
                <c:pt idx="6">
                  <c:v>233</c:v>
                </c:pt>
                <c:pt idx="7">
                  <c:v>306</c:v>
                </c:pt>
                <c:pt idx="8">
                  <c:v>2270</c:v>
                </c:pt>
                <c:pt idx="9">
                  <c:v>807</c:v>
                </c:pt>
                <c:pt idx="10">
                  <c:v>117</c:v>
                </c:pt>
                <c:pt idx="11">
                  <c:v>227</c:v>
                </c:pt>
                <c:pt idx="12">
                  <c:v>563</c:v>
                </c:pt>
                <c:pt idx="13">
                  <c:v>327</c:v>
                </c:pt>
                <c:pt idx="14">
                  <c:v>31</c:v>
                </c:pt>
                <c:pt idx="15">
                  <c:v>74</c:v>
                </c:pt>
                <c:pt idx="16">
                  <c:v>17</c:v>
                </c:pt>
              </c:numCache>
            </c:numRef>
          </c:val>
          <c:extLst>
            <c:ext xmlns:c16="http://schemas.microsoft.com/office/drawing/2014/chart" uri="{C3380CC4-5D6E-409C-BE32-E72D297353CC}">
              <c16:uniqueId val="{00000000-2193-4016-BE64-E1EE95FE264E}"/>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3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Ejecuciones hipotecarias presentadas por cada 100.000 habitantes.</a:t>
            </a:r>
            <a:r>
              <a:rPr lang="es-ES" sz="1400" b="1" baseline="0"/>
              <a:t> </a:t>
            </a:r>
          </a:p>
          <a:p>
            <a:pPr>
              <a:defRPr/>
            </a:pPr>
            <a:r>
              <a:rPr lang="es-ES" sz="1400" b="1" baseline="0"/>
              <a:t>Segundo</a:t>
            </a:r>
            <a:r>
              <a:rPr lang="es-ES" sz="1400" b="1"/>
              <a:t> trimestre de 2026</a:t>
            </a:r>
          </a:p>
        </c:rich>
      </c:tx>
      <c:layout>
        <c:manualLayout>
          <c:xMode val="edge"/>
          <c:yMode val="edge"/>
          <c:x val="0.16168249030599571"/>
          <c:y val="1.252223363719304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2854974387352392E-2"/>
          <c:y val="0.17138261972572577"/>
          <c:w val="0.92080399991941719"/>
          <c:h val="0.5658154547563883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'Ej. Hipot. presentados TSJ '!$B$52:$B$68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'Ej. Hipot. presentados TSJ '!$H$52:$H$68</c:f>
              <c:numCache>
                <c:formatCode>#.##00</c:formatCode>
                <c:ptCount val="17"/>
                <c:pt idx="0">
                  <c:v>14.908423960312623</c:v>
                </c:pt>
                <c:pt idx="1">
                  <c:v>6.4486769586573853</c:v>
                </c:pt>
                <c:pt idx="2">
                  <c:v>11.821169350072109</c:v>
                </c:pt>
                <c:pt idx="3">
                  <c:v>5.5206889819849518</c:v>
                </c:pt>
                <c:pt idx="4">
                  <c:v>11.997170261538312</c:v>
                </c:pt>
                <c:pt idx="5">
                  <c:v>7.9174829816230172</c:v>
                </c:pt>
                <c:pt idx="6">
                  <c:v>9.7033967302468209</c:v>
                </c:pt>
                <c:pt idx="7">
                  <c:v>14.3906680750083</c:v>
                </c:pt>
                <c:pt idx="8">
                  <c:v>27.941467180592721</c:v>
                </c:pt>
                <c:pt idx="9">
                  <c:v>14.875077002025002</c:v>
                </c:pt>
                <c:pt idx="10">
                  <c:v>11.107471910912381</c:v>
                </c:pt>
                <c:pt idx="11">
                  <c:v>8.3617553203049564</c:v>
                </c:pt>
                <c:pt idx="12">
                  <c:v>7.9140992700754555</c:v>
                </c:pt>
                <c:pt idx="13">
                  <c:v>20.605057754023502</c:v>
                </c:pt>
                <c:pt idx="14">
                  <c:v>4.5331313409002512</c:v>
                </c:pt>
                <c:pt idx="15">
                  <c:v>3.3001195624398227</c:v>
                </c:pt>
                <c:pt idx="16">
                  <c:v>5.2019106311753571</c:v>
                </c:pt>
              </c:numCache>
            </c:numRef>
          </c:val>
          <c:extLst>
            <c:ext xmlns:c16="http://schemas.microsoft.com/office/drawing/2014/chart" uri="{C3380CC4-5D6E-409C-BE32-E72D297353CC}">
              <c16:uniqueId val="{00000000-23C2-430C-8366-9EC8C287ACC1}"/>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800000" spcFirstLastPara="1" vertOverflow="ellipsis" wrap="square" anchor="ctr" anchorCtr="1"/>
          <a:lstStyle/>
          <a:p>
            <a:pPr>
              <a:defRPr sz="6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max val="4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Monitorios presentados. </a:t>
            </a:r>
          </a:p>
          <a:p>
            <a:pPr>
              <a:defRPr/>
            </a:pPr>
            <a:r>
              <a:rPr lang="es-ES" b="1"/>
              <a:t>Segundo trimestre de 2026</a:t>
            </a:r>
          </a:p>
        </c:rich>
      </c:tx>
      <c:layout>
        <c:manualLayout>
          <c:xMode val="edge"/>
          <c:yMode val="edge"/>
          <c:x val="0.33733005089692253"/>
          <c:y val="1.563477173233270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0.10072001416489605"/>
          <c:y val="0.17143357080364957"/>
          <c:w val="0.88354872307628218"/>
          <c:h val="0.5081757280339956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'Monitorios presentados TSJ  '!$B$6:$B$22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'Monitorios presentados TSJ  '!$H$6:$H$22</c:f>
              <c:numCache>
                <c:formatCode>#,##0</c:formatCode>
                <c:ptCount val="17"/>
                <c:pt idx="0">
                  <c:v>33025</c:v>
                </c:pt>
                <c:pt idx="1">
                  <c:v>4401</c:v>
                </c:pt>
                <c:pt idx="2">
                  <c:v>3475</c:v>
                </c:pt>
                <c:pt idx="3">
                  <c:v>4647</c:v>
                </c:pt>
                <c:pt idx="4">
                  <c:v>11409</c:v>
                </c:pt>
                <c:pt idx="5">
                  <c:v>2126</c:v>
                </c:pt>
                <c:pt idx="6">
                  <c:v>7443</c:v>
                </c:pt>
                <c:pt idx="7">
                  <c:v>7470</c:v>
                </c:pt>
                <c:pt idx="8">
                  <c:v>25031</c:v>
                </c:pt>
                <c:pt idx="9">
                  <c:v>20778</c:v>
                </c:pt>
                <c:pt idx="10">
                  <c:v>3667</c:v>
                </c:pt>
                <c:pt idx="11">
                  <c:v>9302</c:v>
                </c:pt>
                <c:pt idx="12">
                  <c:v>32671</c:v>
                </c:pt>
                <c:pt idx="13">
                  <c:v>6703</c:v>
                </c:pt>
                <c:pt idx="14">
                  <c:v>1867</c:v>
                </c:pt>
                <c:pt idx="15">
                  <c:v>4975</c:v>
                </c:pt>
                <c:pt idx="16">
                  <c:v>856</c:v>
                </c:pt>
              </c:numCache>
            </c:numRef>
          </c:val>
          <c:extLst>
            <c:ext xmlns:c16="http://schemas.microsoft.com/office/drawing/2014/chart" uri="{C3380CC4-5D6E-409C-BE32-E72D297353CC}">
              <c16:uniqueId val="{00000000-DA77-4EC7-819D-59399917D28A}"/>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Procesos monitorios presentados por cada 100.000 habitantes. </a:t>
            </a:r>
          </a:p>
          <a:p>
            <a:pPr>
              <a:defRPr/>
            </a:pPr>
            <a:r>
              <a:rPr lang="es-ES" sz="1400" b="1"/>
              <a:t>Segundo trimestre de 2026</a:t>
            </a:r>
          </a:p>
        </c:rich>
      </c:tx>
      <c:layout>
        <c:manualLayout>
          <c:xMode val="edge"/>
          <c:yMode val="edge"/>
          <c:x val="0.1293364084581911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2.6647189407906554E-2"/>
          <c:y val="0.2406933182848435"/>
          <c:w val="0.95008659819969865"/>
          <c:h val="0.6993549248782217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'Monitorios presentados TSJ  '!$B$53:$B$69</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'Monitorios presentados TSJ  '!$H$53:$H$69</c:f>
              <c:numCache>
                <c:formatCode>#.##00</c:formatCode>
                <c:ptCount val="17"/>
                <c:pt idx="0">
                  <c:v>373.27574017386229</c:v>
                </c:pt>
                <c:pt idx="1">
                  <c:v>322.50712835285401</c:v>
                </c:pt>
                <c:pt idx="2">
                  <c:v>342.32136242917153</c:v>
                </c:pt>
                <c:pt idx="3">
                  <c:v>371.80640143889957</c:v>
                </c:pt>
                <c:pt idx="4">
                  <c:v>505.07644101066643</c:v>
                </c:pt>
                <c:pt idx="5">
                  <c:v>358.13976210490495</c:v>
                </c:pt>
                <c:pt idx="6">
                  <c:v>309.96730413402179</c:v>
                </c:pt>
                <c:pt idx="7">
                  <c:v>351.30160300755557</c:v>
                </c:pt>
                <c:pt idx="8">
                  <c:v>308.10698898564596</c:v>
                </c:pt>
                <c:pt idx="9">
                  <c:v>382.99175953912697</c:v>
                </c:pt>
                <c:pt idx="10">
                  <c:v>348.12905553261277</c:v>
                </c:pt>
                <c:pt idx="11">
                  <c:v>342.64778849989739</c:v>
                </c:pt>
                <c:pt idx="12">
                  <c:v>459.25672691409454</c:v>
                </c:pt>
                <c:pt idx="13">
                  <c:v>422.37217775296489</c:v>
                </c:pt>
                <c:pt idx="14">
                  <c:v>273.01149075679893</c:v>
                </c:pt>
                <c:pt idx="15">
                  <c:v>221.86614625862322</c:v>
                </c:pt>
                <c:pt idx="16">
                  <c:v>261.93150001682972</c:v>
                </c:pt>
              </c:numCache>
            </c:numRef>
          </c:val>
          <c:extLst>
            <c:ext xmlns:c16="http://schemas.microsoft.com/office/drawing/2014/chart" uri="{C3380CC4-5D6E-409C-BE32-E72D297353CC}">
              <c16:uniqueId val="{00000000-3FA9-4DA8-A515-3F34BEF86227}"/>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Total de lanzamientos practicados.</a:t>
            </a:r>
          </a:p>
          <a:p>
            <a:pPr>
              <a:defRPr/>
            </a:pPr>
            <a:r>
              <a:rPr lang="es-ES" b="1" baseline="0"/>
              <a:t>Segundo </a:t>
            </a:r>
            <a:r>
              <a:rPr lang="es-ES" b="1"/>
              <a:t>trimestre de 2026</a:t>
            </a:r>
          </a:p>
        </c:rich>
      </c:tx>
      <c:layout>
        <c:manualLayout>
          <c:xMode val="edge"/>
          <c:yMode val="edge"/>
          <c:x val="0.26806154851860009"/>
          <c:y val="2.804561853869153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4827537820608941E-2"/>
          <c:y val="0.16400315208825847"/>
          <c:w val="0.91221788185567709"/>
          <c:h val="0.5479307285170913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practic. total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practic. total TSJ'!$H$6:$H$22</c:f>
              <c:numCache>
                <c:formatCode>#,##0</c:formatCode>
                <c:ptCount val="17"/>
                <c:pt idx="0">
                  <c:v>737</c:v>
                </c:pt>
                <c:pt idx="1">
                  <c:v>61</c:v>
                </c:pt>
                <c:pt idx="2">
                  <c:v>103</c:v>
                </c:pt>
                <c:pt idx="3">
                  <c:v>119</c:v>
                </c:pt>
                <c:pt idx="4">
                  <c:v>167</c:v>
                </c:pt>
                <c:pt idx="5">
                  <c:v>42</c:v>
                </c:pt>
                <c:pt idx="6">
                  <c:v>144</c:v>
                </c:pt>
                <c:pt idx="7">
                  <c:v>93</c:v>
                </c:pt>
                <c:pt idx="8">
                  <c:v>983</c:v>
                </c:pt>
                <c:pt idx="9">
                  <c:v>629</c:v>
                </c:pt>
                <c:pt idx="10">
                  <c:v>39</c:v>
                </c:pt>
                <c:pt idx="11">
                  <c:v>145</c:v>
                </c:pt>
                <c:pt idx="12">
                  <c:v>778</c:v>
                </c:pt>
                <c:pt idx="13">
                  <c:v>178</c:v>
                </c:pt>
                <c:pt idx="14">
                  <c:v>24</c:v>
                </c:pt>
                <c:pt idx="15">
                  <c:v>219</c:v>
                </c:pt>
                <c:pt idx="16">
                  <c:v>13</c:v>
                </c:pt>
              </c:numCache>
            </c:numRef>
          </c:val>
          <c:extLst>
            <c:ext xmlns:c16="http://schemas.microsoft.com/office/drawing/2014/chart" uri="{C3380CC4-5D6E-409C-BE32-E72D297353CC}">
              <c16:uniqueId val="{00000000-C450-4AF6-9CF6-7CF2280BA7B3}"/>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practicados por cada 100.000 habitantes. </a:t>
            </a:r>
          </a:p>
          <a:p>
            <a:pPr>
              <a:defRPr/>
            </a:pPr>
            <a:r>
              <a:rPr lang="es-ES" sz="1400" b="1" baseline="0"/>
              <a:t>Segundo </a:t>
            </a:r>
            <a:r>
              <a:rPr lang="es-ES" sz="1400" b="1"/>
              <a:t>trimestre de 2026</a:t>
            </a:r>
          </a:p>
        </c:rich>
      </c:tx>
      <c:layout>
        <c:manualLayout>
          <c:xMode val="edge"/>
          <c:yMode val="edge"/>
          <c:x val="0.18257434198165576"/>
          <c:y val="3.69559121565500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4.9859707697900379E-2"/>
          <c:y val="0.17168836173959268"/>
          <c:w val="0.94674829088406653"/>
          <c:h val="0.511800305066578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practic. total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practic. total TSJ'!$H$54:$H$70</c:f>
              <c:numCache>
                <c:formatCode>#.##00</c:formatCode>
                <c:ptCount val="17"/>
                <c:pt idx="0">
                  <c:v>8.3301807875287359</c:v>
                </c:pt>
                <c:pt idx="1">
                  <c:v>4.470105619069324</c:v>
                </c:pt>
                <c:pt idx="2">
                  <c:v>10.146503692145227</c:v>
                </c:pt>
                <c:pt idx="3">
                  <c:v>9.5211882442928868</c:v>
                </c:pt>
                <c:pt idx="4">
                  <c:v>7.3930901611693649</c:v>
                </c:pt>
                <c:pt idx="5">
                  <c:v>7.0751975580460993</c:v>
                </c:pt>
                <c:pt idx="6">
                  <c:v>5.9969490521697084</c:v>
                </c:pt>
                <c:pt idx="7">
                  <c:v>4.3736344149535027</c:v>
                </c:pt>
                <c:pt idx="8">
                  <c:v>12.099763100670769</c:v>
                </c:pt>
                <c:pt idx="9">
                  <c:v>11.594081083362733</c:v>
                </c:pt>
                <c:pt idx="10">
                  <c:v>3.7024906369707926</c:v>
                </c:pt>
                <c:pt idx="11">
                  <c:v>5.3412093455692462</c:v>
                </c:pt>
                <c:pt idx="12">
                  <c:v>10.936357428274786</c:v>
                </c:pt>
                <c:pt idx="13">
                  <c:v>11.216208808000561</c:v>
                </c:pt>
                <c:pt idx="14">
                  <c:v>3.5095210381163229</c:v>
                </c:pt>
                <c:pt idx="15">
                  <c:v>9.766570056409746</c:v>
                </c:pt>
                <c:pt idx="16">
                  <c:v>3.9779316591340961</c:v>
                </c:pt>
              </c:numCache>
            </c:numRef>
          </c:val>
          <c:extLst>
            <c:ext xmlns:c16="http://schemas.microsoft.com/office/drawing/2014/chart" uri="{C3380CC4-5D6E-409C-BE32-E72D297353CC}">
              <c16:uniqueId val="{00000000-00C7-411C-B2D2-2AD6092C88D0}"/>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400" b="1"/>
              <a:t>Lanzamientos</a:t>
            </a:r>
            <a:r>
              <a:rPr lang="es-ES" sz="1300" b="1"/>
              <a:t> </a:t>
            </a:r>
            <a:r>
              <a:rPr lang="es-ES" sz="1400" b="1"/>
              <a:t>derivados de ejecuciones hipotecarias practicados.</a:t>
            </a:r>
            <a:r>
              <a:rPr lang="es-ES" sz="1400" b="1" baseline="0"/>
              <a:t> </a:t>
            </a:r>
          </a:p>
          <a:p>
            <a:pPr>
              <a:defRPr sz="1200"/>
            </a:pPr>
            <a:r>
              <a:rPr lang="es-ES" sz="1400" b="1" baseline="0"/>
              <a:t>Segundo </a:t>
            </a:r>
            <a:r>
              <a:rPr lang="es-ES" sz="1400" b="1"/>
              <a:t>trimestre de 2026</a:t>
            </a:r>
          </a:p>
        </c:rich>
      </c:tx>
      <c:layout>
        <c:manualLayout>
          <c:xMode val="edge"/>
          <c:yMode val="edge"/>
          <c:x val="0.14509803921568629"/>
          <c:y val="1.502836769694595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8057862745506584E-2"/>
          <c:y val="0.20797520110606146"/>
          <c:w val="0.93074128644003074"/>
          <c:h val="0.4296065900349713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E.hipotecaria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E.hipotecaria TSJ'!$H$6:$H$22</c:f>
              <c:numCache>
                <c:formatCode>#,##0</c:formatCode>
                <c:ptCount val="17"/>
                <c:pt idx="0">
                  <c:v>247</c:v>
                </c:pt>
                <c:pt idx="1">
                  <c:v>9</c:v>
                </c:pt>
                <c:pt idx="2">
                  <c:v>32</c:v>
                </c:pt>
                <c:pt idx="3">
                  <c:v>10</c:v>
                </c:pt>
                <c:pt idx="4">
                  <c:v>53</c:v>
                </c:pt>
                <c:pt idx="5">
                  <c:v>10</c:v>
                </c:pt>
                <c:pt idx="6">
                  <c:v>41</c:v>
                </c:pt>
                <c:pt idx="7">
                  <c:v>23</c:v>
                </c:pt>
                <c:pt idx="8">
                  <c:v>209</c:v>
                </c:pt>
                <c:pt idx="9">
                  <c:v>184</c:v>
                </c:pt>
                <c:pt idx="10">
                  <c:v>12</c:v>
                </c:pt>
                <c:pt idx="11">
                  <c:v>32</c:v>
                </c:pt>
                <c:pt idx="12">
                  <c:v>122</c:v>
                </c:pt>
                <c:pt idx="13">
                  <c:v>75</c:v>
                </c:pt>
                <c:pt idx="14">
                  <c:v>4</c:v>
                </c:pt>
                <c:pt idx="15">
                  <c:v>41</c:v>
                </c:pt>
                <c:pt idx="16">
                  <c:v>5</c:v>
                </c:pt>
              </c:numCache>
            </c:numRef>
          </c:val>
          <c:extLst>
            <c:ext xmlns:c16="http://schemas.microsoft.com/office/drawing/2014/chart" uri="{C3380CC4-5D6E-409C-BE32-E72D297353CC}">
              <c16:uniqueId val="{00000000-0F3A-4A7A-BA85-A59346365541}"/>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derivados de E.H. practicados por cada 100.000 habitantes.</a:t>
            </a:r>
            <a:r>
              <a:rPr lang="es-ES" sz="1400" b="1" baseline="0"/>
              <a:t> Segundo </a:t>
            </a:r>
            <a:r>
              <a:rPr lang="es-ES" sz="1400" b="1"/>
              <a:t>trimestre de 2026</a:t>
            </a:r>
          </a:p>
        </c:rich>
      </c:tx>
      <c:layout>
        <c:manualLayout>
          <c:xMode val="edge"/>
          <c:yMode val="edge"/>
          <c:x val="0.11783130291537605"/>
          <c:y val="2.34417556444187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6.1360028443381592E-2"/>
          <c:y val="0.28875514341855696"/>
          <c:w val="0.92512412590761917"/>
          <c:h val="0.35438579436829665"/>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E.hipotecaria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E.hipotecaria TSJ'!$H$54:$H$70</c:f>
              <c:numCache>
                <c:formatCode>#.##00</c:formatCode>
                <c:ptCount val="17"/>
                <c:pt idx="0">
                  <c:v>2.7917973602708246</c:v>
                </c:pt>
                <c:pt idx="1">
                  <c:v>0.65952377986268718</c:v>
                </c:pt>
                <c:pt idx="2">
                  <c:v>3.1523118266858954</c:v>
                </c:pt>
                <c:pt idx="3">
                  <c:v>0.80009985246158732</c:v>
                </c:pt>
                <c:pt idx="4">
                  <c:v>2.3463100511495592</c:v>
                </c:pt>
                <c:pt idx="5">
                  <c:v>1.6845708471538334</c:v>
                </c:pt>
                <c:pt idx="6">
                  <c:v>1.7074646606872086</c:v>
                </c:pt>
                <c:pt idx="7">
                  <c:v>1.0816515219777481</c:v>
                </c:pt>
                <c:pt idx="8">
                  <c:v>2.5725844232351887</c:v>
                </c:pt>
                <c:pt idx="9">
                  <c:v>3.3915912867070634</c:v>
                </c:pt>
                <c:pt idx="10">
                  <c:v>1.1392278882987055</c:v>
                </c:pt>
                <c:pt idx="11">
                  <c:v>1.1787496486773508</c:v>
                </c:pt>
                <c:pt idx="12">
                  <c:v>1.7149557920945038</c:v>
                </c:pt>
                <c:pt idx="13">
                  <c:v>4.7259306775283259</c:v>
                </c:pt>
                <c:pt idx="14">
                  <c:v>0.58492017301938715</c:v>
                </c:pt>
                <c:pt idx="15">
                  <c:v>1.8284446224328748</c:v>
                </c:pt>
                <c:pt idx="16">
                  <c:v>1.5299737150515755</c:v>
                </c:pt>
              </c:numCache>
            </c:numRef>
          </c:val>
          <c:extLst>
            <c:ext xmlns:c16="http://schemas.microsoft.com/office/drawing/2014/chart" uri="{C3380CC4-5D6E-409C-BE32-E72D297353CC}">
              <c16:uniqueId val="{00000000-AD24-44E8-95E8-6F8309A6B84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Lanzamientos derivados de la L.A.U. practicados. </a:t>
            </a:r>
          </a:p>
          <a:p>
            <a:pPr>
              <a:defRPr/>
            </a:pPr>
            <a:r>
              <a:rPr lang="es-ES" b="1" baseline="0"/>
              <a:t>Segundo </a:t>
            </a:r>
            <a:r>
              <a:rPr lang="es-ES" b="1"/>
              <a:t>trimestre de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7.2797846359252488E-2"/>
          <c:y val="0.16641262618376668"/>
          <c:w val="0.90189806825670737"/>
          <c:h val="0.5414261346828049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L.A.U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L.A.U  TSJ'!$H$6:$H$22</c:f>
              <c:numCache>
                <c:formatCode>#,##0</c:formatCode>
                <c:ptCount val="17"/>
                <c:pt idx="0">
                  <c:v>397</c:v>
                </c:pt>
                <c:pt idx="1">
                  <c:v>52</c:v>
                </c:pt>
                <c:pt idx="2">
                  <c:v>61</c:v>
                </c:pt>
                <c:pt idx="3">
                  <c:v>104</c:v>
                </c:pt>
                <c:pt idx="4">
                  <c:v>99</c:v>
                </c:pt>
                <c:pt idx="5">
                  <c:v>30</c:v>
                </c:pt>
                <c:pt idx="6">
                  <c:v>95</c:v>
                </c:pt>
                <c:pt idx="7">
                  <c:v>65</c:v>
                </c:pt>
                <c:pt idx="8">
                  <c:v>456</c:v>
                </c:pt>
                <c:pt idx="9">
                  <c:v>361</c:v>
                </c:pt>
                <c:pt idx="10">
                  <c:v>24</c:v>
                </c:pt>
                <c:pt idx="11">
                  <c:v>101</c:v>
                </c:pt>
                <c:pt idx="12">
                  <c:v>646</c:v>
                </c:pt>
                <c:pt idx="13">
                  <c:v>92</c:v>
                </c:pt>
                <c:pt idx="14">
                  <c:v>20</c:v>
                </c:pt>
                <c:pt idx="15">
                  <c:v>166</c:v>
                </c:pt>
                <c:pt idx="16">
                  <c:v>5</c:v>
                </c:pt>
              </c:numCache>
            </c:numRef>
          </c:val>
          <c:extLst>
            <c:ext xmlns:c16="http://schemas.microsoft.com/office/drawing/2014/chart" uri="{C3380CC4-5D6E-409C-BE32-E72D297353CC}">
              <c16:uniqueId val="{00000000-C21E-464D-8144-32493EFF78E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derivados de la LAU practicados por cada 100.000 habitantes.</a:t>
            </a:r>
            <a:r>
              <a:rPr lang="es-ES" sz="1400" b="1" baseline="0"/>
              <a:t> Segundo</a:t>
            </a:r>
            <a:r>
              <a:rPr lang="es-ES" sz="1400" b="1"/>
              <a:t> trimestre de 2026</a:t>
            </a:r>
          </a:p>
        </c:rich>
      </c:tx>
      <c:layout>
        <c:manualLayout>
          <c:xMode val="edge"/>
          <c:yMode val="edge"/>
          <c:x val="0.12843334334150641"/>
          <c:y val="2.523658470186055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8.171025471789331E-2"/>
          <c:y val="0.1938707018535866"/>
          <c:w val="0.91354280704552671"/>
          <c:h val="0.4400154201493926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L.A.U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L.A.U  TSJ'!$H$54:$H$70</c:f>
              <c:numCache>
                <c:formatCode>#.##00</c:formatCode>
                <c:ptCount val="17"/>
                <c:pt idx="0">
                  <c:v>4.4872208584110016</c:v>
                </c:pt>
                <c:pt idx="1">
                  <c:v>3.8105818392066371</c:v>
                </c:pt>
                <c:pt idx="2">
                  <c:v>6.0090944196199887</c:v>
                </c:pt>
                <c:pt idx="3">
                  <c:v>8.3210384656005072</c:v>
                </c:pt>
                <c:pt idx="4">
                  <c:v>4.3827300955435158</c:v>
                </c:pt>
                <c:pt idx="5">
                  <c:v>5.0537125414614996</c:v>
                </c:pt>
                <c:pt idx="6">
                  <c:v>3.9563205552508491</c:v>
                </c:pt>
                <c:pt idx="7">
                  <c:v>3.0568412577632014</c:v>
                </c:pt>
                <c:pt idx="8">
                  <c:v>5.6129114688767752</c:v>
                </c:pt>
                <c:pt idx="9">
                  <c:v>6.6541546440285329</c:v>
                </c:pt>
                <c:pt idx="10">
                  <c:v>2.2784557765974109</c:v>
                </c:pt>
                <c:pt idx="11">
                  <c:v>3.7204285786378888</c:v>
                </c:pt>
                <c:pt idx="12">
                  <c:v>9.0808314892872897</c:v>
                </c:pt>
                <c:pt idx="13">
                  <c:v>5.7971416311014128</c:v>
                </c:pt>
                <c:pt idx="14">
                  <c:v>2.9246008650969362</c:v>
                </c:pt>
                <c:pt idx="15">
                  <c:v>7.4029709103379808</c:v>
                </c:pt>
                <c:pt idx="16">
                  <c:v>1.5299737150515755</c:v>
                </c:pt>
              </c:numCache>
            </c:numRef>
          </c:val>
          <c:extLst>
            <c:ext xmlns:c16="http://schemas.microsoft.com/office/drawing/2014/chart" uri="{C3380CC4-5D6E-409C-BE32-E72D297353CC}">
              <c16:uniqueId val="{00000000-D24B-4AFD-A2C4-1EC276B96937}"/>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derivados de otras causas practicados.</a:t>
            </a:r>
          </a:p>
          <a:p>
            <a:pPr>
              <a:defRPr/>
            </a:pPr>
            <a:r>
              <a:rPr lang="es-ES" sz="1400" b="1" baseline="0"/>
              <a:t>Segundo </a:t>
            </a:r>
            <a:r>
              <a:rPr lang="es-ES" sz="1400" b="1"/>
              <a:t>trimestre de 2026</a:t>
            </a:r>
          </a:p>
        </c:rich>
      </c:tx>
      <c:layout>
        <c:manualLayout>
          <c:xMode val="edge"/>
          <c:yMode val="edge"/>
          <c:x val="0.19328281844628079"/>
          <c:y val="2.156340242672529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8453396813770382E-2"/>
          <c:y val="0.18509111182104623"/>
          <c:w val="0.91742318974834025"/>
          <c:h val="0.4675929511771839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Otros TSJ'!$B$6:$B$22</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Otros TSJ'!$H$6:$H$22</c:f>
              <c:numCache>
                <c:formatCode>#,##0</c:formatCode>
                <c:ptCount val="17"/>
                <c:pt idx="0">
                  <c:v>93</c:v>
                </c:pt>
                <c:pt idx="1">
                  <c:v>0</c:v>
                </c:pt>
                <c:pt idx="2">
                  <c:v>10</c:v>
                </c:pt>
                <c:pt idx="3">
                  <c:v>5</c:v>
                </c:pt>
                <c:pt idx="4">
                  <c:v>15</c:v>
                </c:pt>
                <c:pt idx="5">
                  <c:v>2</c:v>
                </c:pt>
                <c:pt idx="6">
                  <c:v>8</c:v>
                </c:pt>
                <c:pt idx="7">
                  <c:v>5</c:v>
                </c:pt>
                <c:pt idx="8">
                  <c:v>318</c:v>
                </c:pt>
                <c:pt idx="9">
                  <c:v>84</c:v>
                </c:pt>
                <c:pt idx="10">
                  <c:v>3</c:v>
                </c:pt>
                <c:pt idx="11">
                  <c:v>12</c:v>
                </c:pt>
                <c:pt idx="12">
                  <c:v>10</c:v>
                </c:pt>
                <c:pt idx="13">
                  <c:v>11</c:v>
                </c:pt>
                <c:pt idx="14">
                  <c:v>0</c:v>
                </c:pt>
                <c:pt idx="15">
                  <c:v>12</c:v>
                </c:pt>
                <c:pt idx="16">
                  <c:v>3</c:v>
                </c:pt>
              </c:numCache>
            </c:numRef>
          </c:val>
          <c:extLst>
            <c:ext xmlns:c16="http://schemas.microsoft.com/office/drawing/2014/chart" uri="{C3380CC4-5D6E-409C-BE32-E72D297353CC}">
              <c16:uniqueId val="{00000000-7322-46F9-9A77-4ED09301BB09}"/>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sz="1400" b="1"/>
              <a:t>Lanzamientos practicados por cada 100.000 habitantes. </a:t>
            </a:r>
          </a:p>
          <a:p>
            <a:pPr>
              <a:defRPr/>
            </a:pPr>
            <a:r>
              <a:rPr lang="es-ES" sz="1400" b="1"/>
              <a:t>Segundo trimestre de 2026</a:t>
            </a:r>
          </a:p>
        </c:rich>
      </c:tx>
      <c:layout>
        <c:manualLayout>
          <c:xMode val="edge"/>
          <c:yMode val="edge"/>
          <c:x val="0.21881360936442179"/>
          <c:y val="1.506480155136664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9.0819172443924179E-2"/>
          <c:y val="0.20882062910445714"/>
          <c:w val="0.90230459186472911"/>
          <c:h val="0.45598677716305874"/>
        </c:manualLayout>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'Lanzamientos. Otros TSJ'!$B$54:$B$70</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'Lanzamientos. Otros TSJ'!$H$54:$H$70</c:f>
              <c:numCache>
                <c:formatCode>#.##00</c:formatCode>
                <c:ptCount val="17"/>
                <c:pt idx="0">
                  <c:v>1.0511625688469097</c:v>
                </c:pt>
                <c:pt idx="1">
                  <c:v>0</c:v>
                </c:pt>
                <c:pt idx="2">
                  <c:v>0.98509744583934244</c:v>
                </c:pt>
                <c:pt idx="3">
                  <c:v>0.40004992623079366</c:v>
                </c:pt>
                <c:pt idx="4">
                  <c:v>0.66405001447629031</c:v>
                </c:pt>
                <c:pt idx="5">
                  <c:v>0.33691416943076669</c:v>
                </c:pt>
                <c:pt idx="6">
                  <c:v>0.33316383623165047</c:v>
                </c:pt>
                <c:pt idx="7">
                  <c:v>0.23514163521255393</c:v>
                </c:pt>
                <c:pt idx="8">
                  <c:v>3.9142672085588033</c:v>
                </c:pt>
                <c:pt idx="9">
                  <c:v>1.5483351526271376</c:v>
                </c:pt>
                <c:pt idx="10">
                  <c:v>0.28480697207467637</c:v>
                </c:pt>
                <c:pt idx="11">
                  <c:v>0.44203111825400654</c:v>
                </c:pt>
                <c:pt idx="12">
                  <c:v>0.1405701468929921</c:v>
                </c:pt>
                <c:pt idx="13">
                  <c:v>0.69313649937082111</c:v>
                </c:pt>
                <c:pt idx="14">
                  <c:v>0</c:v>
                </c:pt>
                <c:pt idx="15">
                  <c:v>0.53515452363889027</c:v>
                </c:pt>
                <c:pt idx="16">
                  <c:v>0.91798422903094534</c:v>
                </c:pt>
              </c:numCache>
            </c:numRef>
          </c:val>
          <c:extLst>
            <c:ext xmlns:c16="http://schemas.microsoft.com/office/drawing/2014/chart" uri="{C3380CC4-5D6E-409C-BE32-E72D297353CC}">
              <c16:uniqueId val="{00000000-D791-4519-905F-DEF672624956}"/>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s-ES" sz="1200" b="1"/>
              <a:t>Verbales posesorios por ocupación ilegal de viviendas por cada 100.000 habitantes. </a:t>
            </a:r>
          </a:p>
          <a:p>
            <a:pPr>
              <a:defRPr sz="1200"/>
            </a:pPr>
            <a:r>
              <a:rPr lang="es-ES" sz="1200" b="1"/>
              <a:t>Segundo trimestre de 2026</a:t>
            </a:r>
          </a:p>
        </c:rich>
      </c:tx>
      <c:layout>
        <c:manualLayout>
          <c:xMode val="edge"/>
          <c:yMode val="edge"/>
          <c:x val="0.10874763790400269"/>
          <c:y val="4.713535728754125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8662470428827329E-2"/>
          <c:y val="0.21027725863017033"/>
          <c:w val="0.91816189885935995"/>
          <c:h val="0.4419872338367603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'Verb. pos. ocupas'!$B$52:$B$68</c:f>
              <c:strCache>
                <c:ptCount val="17"/>
                <c:pt idx="0">
                  <c:v>ANDALUCÍA</c:v>
                </c:pt>
                <c:pt idx="1">
                  <c:v>ARAGÓN</c:v>
                </c:pt>
                <c:pt idx="2">
                  <c:v>ASTURIAS, PRINCIPADO</c:v>
                </c:pt>
                <c:pt idx="3">
                  <c:v>ILLES BALEARS</c:v>
                </c:pt>
                <c:pt idx="4">
                  <c:v>CANARIAS</c:v>
                </c:pt>
                <c:pt idx="5">
                  <c:v>CANTABRIA</c:v>
                </c:pt>
                <c:pt idx="6">
                  <c:v>CASTILLA - LEÓN</c:v>
                </c:pt>
                <c:pt idx="7">
                  <c:v>CASTILLA - LA MANCHA</c:v>
                </c:pt>
                <c:pt idx="8">
                  <c:v>CATALUÑA</c:v>
                </c:pt>
                <c:pt idx="9">
                  <c:v>C. VALENCIANA</c:v>
                </c:pt>
                <c:pt idx="10">
                  <c:v>EXTREMADURA</c:v>
                </c:pt>
                <c:pt idx="11">
                  <c:v>GALICIA</c:v>
                </c:pt>
                <c:pt idx="12">
                  <c:v>MADRID, COMUNIDAD</c:v>
                </c:pt>
                <c:pt idx="13">
                  <c:v>MURCIA, REGIÓN</c:v>
                </c:pt>
                <c:pt idx="14">
                  <c:v>NAVARRA, COM. FORAL</c:v>
                </c:pt>
                <c:pt idx="15">
                  <c:v>PAÍS VASCO</c:v>
                </c:pt>
                <c:pt idx="16">
                  <c:v>LA RIOJA</c:v>
                </c:pt>
              </c:strCache>
            </c:strRef>
          </c:cat>
          <c:val>
            <c:numRef>
              <c:f>'Verb. pos. ocupas'!$H$52:$H$68</c:f>
              <c:numCache>
                <c:formatCode>#.##00</c:formatCode>
                <c:ptCount val="17"/>
                <c:pt idx="0">
                  <c:v>0.83640892574915393</c:v>
                </c:pt>
                <c:pt idx="1">
                  <c:v>0.58624335987794418</c:v>
                </c:pt>
                <c:pt idx="2">
                  <c:v>1.1821169350072109</c:v>
                </c:pt>
                <c:pt idx="3">
                  <c:v>2.4803095426309203</c:v>
                </c:pt>
                <c:pt idx="4">
                  <c:v>1.2395600270224088</c:v>
                </c:pt>
                <c:pt idx="5">
                  <c:v>0.84228542357691671</c:v>
                </c:pt>
                <c:pt idx="6">
                  <c:v>0.87455507010808253</c:v>
                </c:pt>
                <c:pt idx="7">
                  <c:v>1.316793157190302</c:v>
                </c:pt>
                <c:pt idx="8">
                  <c:v>1.0955024577413004</c:v>
                </c:pt>
                <c:pt idx="9">
                  <c:v>1.0506559964255577</c:v>
                </c:pt>
                <c:pt idx="10">
                  <c:v>0.85442091622402905</c:v>
                </c:pt>
                <c:pt idx="11">
                  <c:v>0.81039038346567871</c:v>
                </c:pt>
                <c:pt idx="12">
                  <c:v>0.52010954350407079</c:v>
                </c:pt>
                <c:pt idx="13">
                  <c:v>0.88217372647195413</c:v>
                </c:pt>
                <c:pt idx="14">
                  <c:v>0</c:v>
                </c:pt>
                <c:pt idx="15">
                  <c:v>0.31217347212268598</c:v>
                </c:pt>
                <c:pt idx="16">
                  <c:v>0.3059947430103151</c:v>
                </c:pt>
              </c:numCache>
            </c:numRef>
          </c:val>
          <c:extLst>
            <c:ext xmlns:c16="http://schemas.microsoft.com/office/drawing/2014/chart" uri="{C3380CC4-5D6E-409C-BE32-E72D297353CC}">
              <c16:uniqueId val="{00000000-22FF-495E-B8DB-567CDDB82035}"/>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Verbales posesorios por ocupación ilegal de viviendas ingresados. </a:t>
            </a:r>
          </a:p>
          <a:p>
            <a:pPr>
              <a:defRPr/>
            </a:pPr>
            <a:r>
              <a:rPr lang="es-ES" b="1"/>
              <a:t>Segundo trimestre de 2026</a:t>
            </a:r>
          </a:p>
        </c:rich>
      </c:tx>
      <c:layout>
        <c:manualLayout>
          <c:xMode val="edge"/>
          <c:yMode val="edge"/>
          <c:x val="0.16101391007931723"/>
          <c:y val="1.52439949745618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5.653406078399166E-2"/>
          <c:y val="0.22321554929916743"/>
          <c:w val="0.92586185506848617"/>
          <c:h val="0.4887379995282616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'Verb. pos. ocupas'!$B$7:$B$23</c:f>
              <c:strCache>
                <c:ptCount val="17"/>
                <c:pt idx="0">
                  <c:v>ANDALUCÍA</c:v>
                </c:pt>
                <c:pt idx="1">
                  <c:v>ARAGÓN</c:v>
                </c:pt>
                <c:pt idx="2">
                  <c:v>ASTURIAS, PRINCIPADO</c:v>
                </c:pt>
                <c:pt idx="3">
                  <c:v>ILLES BALEARS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c:v>
                </c:pt>
                <c:pt idx="13">
                  <c:v>MURCIA, REGIÓN</c:v>
                </c:pt>
                <c:pt idx="14">
                  <c:v>NAVARRA, COM. FORAL</c:v>
                </c:pt>
                <c:pt idx="15">
                  <c:v>PAÍS VASCO</c:v>
                </c:pt>
                <c:pt idx="16">
                  <c:v>LA RIOJA</c:v>
                </c:pt>
              </c:strCache>
            </c:strRef>
          </c:cat>
          <c:val>
            <c:numRef>
              <c:f>'Verb. pos. ocupas'!$H$7:$H$23</c:f>
              <c:numCache>
                <c:formatCode>#,##0</c:formatCode>
                <c:ptCount val="17"/>
                <c:pt idx="0">
                  <c:v>74</c:v>
                </c:pt>
                <c:pt idx="1">
                  <c:v>8</c:v>
                </c:pt>
                <c:pt idx="2">
                  <c:v>12</c:v>
                </c:pt>
                <c:pt idx="3">
                  <c:v>31</c:v>
                </c:pt>
                <c:pt idx="4">
                  <c:v>28</c:v>
                </c:pt>
                <c:pt idx="5">
                  <c:v>5</c:v>
                </c:pt>
                <c:pt idx="6">
                  <c:v>21</c:v>
                </c:pt>
                <c:pt idx="7">
                  <c:v>28</c:v>
                </c:pt>
                <c:pt idx="8">
                  <c:v>89</c:v>
                </c:pt>
                <c:pt idx="9">
                  <c:v>57</c:v>
                </c:pt>
                <c:pt idx="10">
                  <c:v>9</c:v>
                </c:pt>
                <c:pt idx="11">
                  <c:v>22</c:v>
                </c:pt>
                <c:pt idx="12">
                  <c:v>37</c:v>
                </c:pt>
                <c:pt idx="13">
                  <c:v>14</c:v>
                </c:pt>
                <c:pt idx="14">
                  <c:v>0</c:v>
                </c:pt>
                <c:pt idx="15">
                  <c:v>7</c:v>
                </c:pt>
                <c:pt idx="16">
                  <c:v>1</c:v>
                </c:pt>
              </c:numCache>
            </c:numRef>
          </c:val>
          <c:extLst>
            <c:ext xmlns:c16="http://schemas.microsoft.com/office/drawing/2014/chart" uri="{C3380CC4-5D6E-409C-BE32-E72D297353CC}">
              <c16:uniqueId val="{00000000-2DCC-4F21-9BBA-6548CA30B00F}"/>
            </c:ext>
          </c:extLst>
        </c:ser>
        <c:dLbls>
          <c:dLblPos val="outEnd"/>
          <c:showLegendKey val="0"/>
          <c:showVal val="1"/>
          <c:showCatName val="0"/>
          <c:showSerName val="0"/>
          <c:showPercent val="0"/>
          <c:showBubbleSize val="0"/>
        </c:dLbls>
        <c:gapWidth val="219"/>
        <c:overlap val="-27"/>
        <c:axId val="743087712"/>
        <c:axId val="743088040"/>
      </c:barChart>
      <c:catAx>
        <c:axId val="74308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Verdana" panose="020B0604030504040204" pitchFamily="34" charset="0"/>
                <a:ea typeface="+mn-ea"/>
                <a:cs typeface="+mn-cs"/>
              </a:defRPr>
            </a:pPr>
            <a:endParaRPr lang="es-ES"/>
          </a:p>
        </c:txPr>
        <c:crossAx val="743088040"/>
        <c:crosses val="autoZero"/>
        <c:auto val="1"/>
        <c:lblAlgn val="ctr"/>
        <c:lblOffset val="100"/>
        <c:noMultiLvlLbl val="0"/>
      </c:catAx>
      <c:valAx>
        <c:axId val="743088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s-ES"/>
          </a:p>
        </c:txPr>
        <c:crossAx val="743087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hyperlink" Target="#Introducci&#243;n!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4.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7.xml"/></Relationships>
</file>

<file path=xl/drawings/_rels/drawing11.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8.xml"/></Relationships>
</file>

<file path=xl/drawings/_rels/drawing12.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19.xml"/></Relationships>
</file>

<file path=xl/drawings/_rels/drawing13.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21.xml"/><Relationship Id="rId1" Type="http://schemas.openxmlformats.org/officeDocument/2006/relationships/chart" Target="../charts/chart20.xml"/></Relationships>
</file>

<file path=xl/drawings/_rels/drawing14.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23.xml"/><Relationship Id="rId1" Type="http://schemas.openxmlformats.org/officeDocument/2006/relationships/chart" Target="../charts/chart22.xml"/></Relationships>
</file>

<file path=xl/drawings/_rels/drawing15.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25.xml"/><Relationship Id="rId1" Type="http://schemas.openxmlformats.org/officeDocument/2006/relationships/chart" Target="../charts/chart24.xml"/></Relationships>
</file>

<file path=xl/drawings/_rels/drawing16.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26.xml"/></Relationships>
</file>

<file path=xl/drawings/_rels/drawing17.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27.xml"/></Relationships>
</file>

<file path=xl/drawings/_rels/drawing18.xml.rels><?xml version="1.0" encoding="UTF-8" standalone="yes"?>
<Relationships xmlns="http://schemas.openxmlformats.org/package/2006/relationships"><Relationship Id="rId2" Type="http://schemas.openxmlformats.org/officeDocument/2006/relationships/hyperlink" Target="#Introducci&#243;n!A1"/><Relationship Id="rId1"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0.xml"/><Relationship Id="rId1" Type="http://schemas.openxmlformats.org/officeDocument/2006/relationships/chart" Target="../charts/chart29.xml"/></Relationships>
</file>

<file path=xl/drawings/_rels/drawing20.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2.xml"/><Relationship Id="rId1" Type="http://schemas.openxmlformats.org/officeDocument/2006/relationships/chart" Target="../charts/chart31.xml"/></Relationships>
</file>

<file path=xl/drawings/_rels/drawing21.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4.xml"/><Relationship Id="rId1" Type="http://schemas.openxmlformats.org/officeDocument/2006/relationships/chart" Target="../charts/chart33.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hyperlink" Target="#Introducci&#243;n!A1"/></Relationships>
</file>

<file path=xl/drawings/_rels/drawing2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5.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38.xml"/><Relationship Id="rId1" Type="http://schemas.openxmlformats.org/officeDocument/2006/relationships/chart" Target="../charts/chart37.xml"/></Relationships>
</file>

<file path=xl/drawings/_rels/drawing26.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0.xml"/><Relationship Id="rId1" Type="http://schemas.openxmlformats.org/officeDocument/2006/relationships/chart" Target="../charts/chart39.xml"/></Relationships>
</file>

<file path=xl/drawings/_rels/drawing27.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2.xml"/><Relationship Id="rId1" Type="http://schemas.openxmlformats.org/officeDocument/2006/relationships/chart" Target="../charts/chart41.xml"/></Relationships>
</file>

<file path=xl/drawings/_rels/drawing28.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4.xml"/><Relationship Id="rId1" Type="http://schemas.openxmlformats.org/officeDocument/2006/relationships/chart" Target="../charts/chart43.xml"/></Relationships>
</file>

<file path=xl/drawings/_rels/drawing29.xml.rels><?xml version="1.0" encoding="UTF-8" standalone="yes"?>
<Relationships xmlns="http://schemas.openxmlformats.org/package/2006/relationships"><Relationship Id="rId3" Type="http://schemas.openxmlformats.org/officeDocument/2006/relationships/hyperlink" Target="#Introducci&#243;n!A1"/><Relationship Id="rId2" Type="http://schemas.openxmlformats.org/officeDocument/2006/relationships/chart" Target="../charts/chart46.xml"/><Relationship Id="rId1" Type="http://schemas.openxmlformats.org/officeDocument/2006/relationships/chart" Target="../charts/chart45.xml"/></Relationships>
</file>

<file path=xl/drawings/_rels/drawing3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1.xml.rels><?xml version="1.0" encoding="UTF-8" standalone="yes"?>
<Relationships xmlns="http://schemas.openxmlformats.org/package/2006/relationships"><Relationship Id="rId1" Type="http://schemas.openxmlformats.org/officeDocument/2006/relationships/hyperlink" Target="#Introducci&#243;n!A1"/></Relationships>
</file>

<file path=xl/drawings/drawing1.xml><?xml version="1.0" encoding="utf-8"?>
<xdr:wsDr xmlns:xdr="http://schemas.openxmlformats.org/drawingml/2006/spreadsheetDrawing" xmlns:a="http://schemas.openxmlformats.org/drawingml/2006/main">
  <xdr:twoCellAnchor>
    <xdr:from>
      <xdr:col>1</xdr:col>
      <xdr:colOff>15240</xdr:colOff>
      <xdr:row>0</xdr:row>
      <xdr:rowOff>95250</xdr:rowOff>
    </xdr:from>
    <xdr:to>
      <xdr:col>12</xdr:col>
      <xdr:colOff>112568</xdr:colOff>
      <xdr:row>8</xdr:row>
      <xdr:rowOff>129540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491490" y="95250"/>
          <a:ext cx="14739851" cy="141974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72000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DATOS SOBRE EL EFECTO DE LA CRISIS EN LOS ÓRGANOS JUDICIALES</a:t>
          </a:r>
        </a:p>
        <a:p>
          <a:pPr marL="720000" algn="ctr"/>
          <a:endParaRPr lang="es-ES" sz="1200" b="1" cap="all" baseline="0">
            <a:latin typeface="Verdana" panose="020B0604030504040204" pitchFamily="34" charset="0"/>
            <a:ea typeface="Verdana" panose="020B0604030504040204" pitchFamily="34" charset="0"/>
            <a:cs typeface="Verdana" panose="020B0604030504040204" pitchFamily="34" charset="0"/>
          </a:endParaRPr>
        </a:p>
        <a:p>
          <a:pPr marL="720000" algn="ctr"/>
          <a:r>
            <a:rPr lang="es-ES" sz="1200" b="1" cap="all" baseline="0">
              <a:latin typeface="Verdana" panose="020B0604030504040204" pitchFamily="34" charset="0"/>
              <a:ea typeface="Verdana" panose="020B0604030504040204" pitchFamily="34" charset="0"/>
              <a:cs typeface="Verdana" panose="020B0604030504040204" pitchFamily="34" charset="0"/>
            </a:rPr>
            <a:t>SeccION de estadística judicial</a:t>
          </a:r>
        </a:p>
      </xdr:txBody>
    </xdr:sp>
    <xdr:clientData/>
  </xdr:twoCellAnchor>
  <xdr:twoCellAnchor>
    <xdr:from>
      <xdr:col>1</xdr:col>
      <xdr:colOff>0</xdr:colOff>
      <xdr:row>9</xdr:row>
      <xdr:rowOff>100965</xdr:rowOff>
    </xdr:from>
    <xdr:to>
      <xdr:col>12</xdr:col>
      <xdr:colOff>34636</xdr:colOff>
      <xdr:row>11</xdr:row>
      <xdr:rowOff>76200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476250" y="1659601"/>
          <a:ext cx="14677159" cy="321599"/>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baseline="0">
              <a:latin typeface="Verdana" panose="020B0604030504040204" pitchFamily="34" charset="0"/>
              <a:ea typeface="Verdana" panose="020B0604030504040204" pitchFamily="34" charset="0"/>
              <a:cs typeface="Verdana" panose="020B0604030504040204" pitchFamily="34" charset="0"/>
            </a:rPr>
            <a:t>Segundo </a:t>
          </a:r>
          <a:r>
            <a:rPr lang="es-ES" sz="1600" b="1">
              <a:latin typeface="Verdana" panose="020B0604030504040204" pitchFamily="34" charset="0"/>
              <a:ea typeface="Verdana" panose="020B0604030504040204" pitchFamily="34" charset="0"/>
              <a:cs typeface="Verdana" panose="020B0604030504040204" pitchFamily="34" charset="0"/>
            </a:rPr>
            <a:t>Trimestre de 2026</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95250</xdr:colOff>
      <xdr:row>1</xdr:row>
      <xdr:rowOff>19050</xdr:rowOff>
    </xdr:from>
    <xdr:to>
      <xdr:col>1</xdr:col>
      <xdr:colOff>1011056</xdr:colOff>
      <xdr:row>8</xdr:row>
      <xdr:rowOff>1</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42975" y="209550"/>
          <a:ext cx="910264" cy="1247776"/>
        </a:xfrm>
        <a:prstGeom prst="roundRect">
          <a:avLst>
            <a:gd name="adj" fmla="val 15919"/>
          </a:avLst>
        </a:prstGeom>
        <a:solidFill>
          <a:srgbClr val="FFFFFF">
            <a:shade val="85000"/>
          </a:srgbClr>
        </a:solidFill>
        <a:ln>
          <a:noFill/>
        </a:ln>
        <a:effectLst/>
      </xdr:spPr>
    </xdr:pic>
    <xdr:clientData/>
  </xdr:twoCellAnchor>
  <xdr:twoCellAnchor editAs="oneCell">
    <xdr:from>
      <xdr:col>12</xdr:col>
      <xdr:colOff>207818</xdr:colOff>
      <xdr:row>2</xdr:row>
      <xdr:rowOff>69272</xdr:rowOff>
    </xdr:from>
    <xdr:to>
      <xdr:col>13</xdr:col>
      <xdr:colOff>139238</xdr:colOff>
      <xdr:row>7</xdr:row>
      <xdr:rowOff>36887</xdr:rowOff>
    </xdr:to>
    <xdr:pic>
      <xdr:nvPicPr>
        <xdr:cNvPr id="7" name="5 Imagen">
          <a:extLst>
            <a:ext uri="{FF2B5EF4-FFF2-40B4-BE49-F238E27FC236}">
              <a16:creationId xmlns:a16="http://schemas.microsoft.com/office/drawing/2014/main" id="{ED40547D-12F4-4F8F-88AA-7E4E1E52019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26591" y="415636"/>
          <a:ext cx="788670" cy="8335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962024</xdr:colOff>
      <xdr:row>254</xdr:row>
      <xdr:rowOff>0</xdr:rowOff>
    </xdr:from>
    <xdr:to>
      <xdr:col>16</xdr:col>
      <xdr:colOff>771525</xdr:colOff>
      <xdr:row>272</xdr:row>
      <xdr:rowOff>66675</xdr:rowOff>
    </xdr:to>
    <xdr:graphicFrame macro="">
      <xdr:nvGraphicFramePr>
        <xdr:cNvPr id="3247218" name="1 Gráfico">
          <a:extLst>
            <a:ext uri="{FF2B5EF4-FFF2-40B4-BE49-F238E27FC236}">
              <a16:creationId xmlns:a16="http://schemas.microsoft.com/office/drawing/2014/main" id="{00000000-0008-0000-0100-000072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1025237</xdr:colOff>
      <xdr:row>4</xdr:row>
      <xdr:rowOff>17318</xdr:rowOff>
    </xdr:from>
    <xdr:to>
      <xdr:col>15</xdr:col>
      <xdr:colOff>77056</xdr:colOff>
      <xdr:row>30</xdr:row>
      <xdr:rowOff>111303</xdr:rowOff>
    </xdr:to>
    <xdr:graphicFrame macro="">
      <xdr:nvGraphicFramePr>
        <xdr:cNvPr id="3247219" name="4 Gráfico">
          <a:extLst>
            <a:ext uri="{FF2B5EF4-FFF2-40B4-BE49-F238E27FC236}">
              <a16:creationId xmlns:a16="http://schemas.microsoft.com/office/drawing/2014/main" id="{00000000-0008-0000-0100-000073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387774</xdr:colOff>
      <xdr:row>86</xdr:row>
      <xdr:rowOff>53340</xdr:rowOff>
    </xdr:from>
    <xdr:to>
      <xdr:col>18</xdr:col>
      <xdr:colOff>566288</xdr:colOff>
      <xdr:row>107</xdr:row>
      <xdr:rowOff>19102</xdr:rowOff>
    </xdr:to>
    <xdr:graphicFrame macro="">
      <xdr:nvGraphicFramePr>
        <xdr:cNvPr id="3247220" name="5 Gráfico">
          <a:extLst>
            <a:ext uri="{FF2B5EF4-FFF2-40B4-BE49-F238E27FC236}">
              <a16:creationId xmlns:a16="http://schemas.microsoft.com/office/drawing/2014/main" id="{00000000-0008-0000-0100-000074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923925</xdr:colOff>
      <xdr:row>167</xdr:row>
      <xdr:rowOff>638174</xdr:rowOff>
    </xdr:from>
    <xdr:to>
      <xdr:col>16</xdr:col>
      <xdr:colOff>866775</xdr:colOff>
      <xdr:row>184</xdr:row>
      <xdr:rowOff>95250</xdr:rowOff>
    </xdr:to>
    <xdr:graphicFrame macro="">
      <xdr:nvGraphicFramePr>
        <xdr:cNvPr id="3247221" name="6 Gráfico">
          <a:extLst>
            <a:ext uri="{FF2B5EF4-FFF2-40B4-BE49-F238E27FC236}">
              <a16:creationId xmlns:a16="http://schemas.microsoft.com/office/drawing/2014/main" id="{00000000-0008-0000-0100-000075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781050</xdr:colOff>
      <xdr:row>320</xdr:row>
      <xdr:rowOff>865</xdr:rowOff>
    </xdr:from>
    <xdr:to>
      <xdr:col>14</xdr:col>
      <xdr:colOff>1009650</xdr:colOff>
      <xdr:row>337</xdr:row>
      <xdr:rowOff>142875</xdr:rowOff>
    </xdr:to>
    <xdr:graphicFrame macro="">
      <xdr:nvGraphicFramePr>
        <xdr:cNvPr id="3247222" name="7 Gráfico">
          <a:extLst>
            <a:ext uri="{FF2B5EF4-FFF2-40B4-BE49-F238E27FC236}">
              <a16:creationId xmlns:a16="http://schemas.microsoft.com/office/drawing/2014/main" id="{00000000-0008-0000-0100-000076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971550</xdr:colOff>
      <xdr:row>191</xdr:row>
      <xdr:rowOff>104776</xdr:rowOff>
    </xdr:from>
    <xdr:to>
      <xdr:col>16</xdr:col>
      <xdr:colOff>857250</xdr:colOff>
      <xdr:row>210</xdr:row>
      <xdr:rowOff>104775</xdr:rowOff>
    </xdr:to>
    <xdr:graphicFrame macro="">
      <xdr:nvGraphicFramePr>
        <xdr:cNvPr id="3247223" name="6 Gráfico">
          <a:extLst>
            <a:ext uri="{FF2B5EF4-FFF2-40B4-BE49-F238E27FC236}">
              <a16:creationId xmlns:a16="http://schemas.microsoft.com/office/drawing/2014/main" id="{00000000-0008-0000-0100-0000778C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631149</xdr:colOff>
      <xdr:row>1</xdr:row>
      <xdr:rowOff>8659</xdr:rowOff>
    </xdr:from>
    <xdr:to>
      <xdr:col>16</xdr:col>
      <xdr:colOff>909108</xdr:colOff>
      <xdr:row>1</xdr:row>
      <xdr:rowOff>427759</xdr:rowOff>
    </xdr:to>
    <xdr:sp macro="" textlink="">
      <xdr:nvSpPr>
        <xdr:cNvPr id="8" name="7 Rectángulo redondeado">
          <a:extLst>
            <a:ext uri="{FF2B5EF4-FFF2-40B4-BE49-F238E27FC236}">
              <a16:creationId xmlns:a16="http://schemas.microsoft.com/office/drawing/2014/main" id="{00000000-0008-0000-0100-000008000000}"/>
            </a:ext>
          </a:extLst>
        </xdr:cNvPr>
        <xdr:cNvSpPr/>
      </xdr:nvSpPr>
      <xdr:spPr>
        <a:xfrm>
          <a:off x="631149" y="179895"/>
          <a:ext cx="1816355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xdr:from>
      <xdr:col>17</xdr:col>
      <xdr:colOff>17317</xdr:colOff>
      <xdr:row>1</xdr:row>
      <xdr:rowOff>0</xdr:rowOff>
    </xdr:from>
    <xdr:to>
      <xdr:col>17</xdr:col>
      <xdr:colOff>1004453</xdr:colOff>
      <xdr:row>1</xdr:row>
      <xdr:rowOff>285749</xdr:rowOff>
    </xdr:to>
    <xdr:sp macro="" textlink="">
      <xdr:nvSpPr>
        <xdr:cNvPr id="15" name="14 Pentágono">
          <a:hlinkClick xmlns:r="http://schemas.openxmlformats.org/officeDocument/2006/relationships" r:id="rId7"/>
          <a:extLst>
            <a:ext uri="{FF2B5EF4-FFF2-40B4-BE49-F238E27FC236}">
              <a16:creationId xmlns:a16="http://schemas.microsoft.com/office/drawing/2014/main" id="{00000000-0008-0000-0100-00000F000000}"/>
            </a:ext>
          </a:extLst>
        </xdr:cNvPr>
        <xdr:cNvSpPr/>
      </xdr:nvSpPr>
      <xdr:spPr>
        <a:xfrm flipH="1">
          <a:off x="18028226" y="181841"/>
          <a:ext cx="98713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1</xdr:col>
      <xdr:colOff>17989</xdr:colOff>
      <xdr:row>83</xdr:row>
      <xdr:rowOff>69273</xdr:rowOff>
    </xdr:from>
    <xdr:to>
      <xdr:col>16</xdr:col>
      <xdr:colOff>1012919</xdr:colOff>
      <xdr:row>83</xdr:row>
      <xdr:rowOff>488373</xdr:rowOff>
    </xdr:to>
    <xdr:sp macro="" textlink="">
      <xdr:nvSpPr>
        <xdr:cNvPr id="16" name="15 Rectángulo redondeado">
          <a:extLst>
            <a:ext uri="{FF2B5EF4-FFF2-40B4-BE49-F238E27FC236}">
              <a16:creationId xmlns:a16="http://schemas.microsoft.com/office/drawing/2014/main" id="{00000000-0008-0000-0100-000010000000}"/>
            </a:ext>
          </a:extLst>
        </xdr:cNvPr>
        <xdr:cNvSpPr/>
      </xdr:nvSpPr>
      <xdr:spPr>
        <a:xfrm>
          <a:off x="694371" y="15403453"/>
          <a:ext cx="18204144"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xdr:from>
      <xdr:col>1</xdr:col>
      <xdr:colOff>0</xdr:colOff>
      <xdr:row>165</xdr:row>
      <xdr:rowOff>161925</xdr:rowOff>
    </xdr:from>
    <xdr:to>
      <xdr:col>17</xdr:col>
      <xdr:colOff>492304</xdr:colOff>
      <xdr:row>165</xdr:row>
      <xdr:rowOff>581025</xdr:rowOff>
    </xdr:to>
    <xdr:sp macro="" textlink="">
      <xdr:nvSpPr>
        <xdr:cNvPr id="17" name="16 Rectángulo redondeado">
          <a:extLst>
            <a:ext uri="{FF2B5EF4-FFF2-40B4-BE49-F238E27FC236}">
              <a16:creationId xmlns:a16="http://schemas.microsoft.com/office/drawing/2014/main" id="{00000000-0008-0000-0100-000011000000}"/>
            </a:ext>
          </a:extLst>
        </xdr:cNvPr>
        <xdr:cNvSpPr/>
      </xdr:nvSpPr>
      <xdr:spPr>
        <a:xfrm>
          <a:off x="652837" y="32386391"/>
          <a:ext cx="18204523"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SECCIONES CIVILES DEL</a:t>
          </a:r>
          <a:r>
            <a:rPr lang="es-ES" sz="2000" b="1" baseline="0">
              <a:latin typeface="Verdana" panose="020B0604030504040204" pitchFamily="34" charset="0"/>
              <a:ea typeface="Verdana" panose="020B0604030504040204" pitchFamily="34" charset="0"/>
              <a:cs typeface="Verdana" panose="020B0604030504040204" pitchFamily="34" charset="0"/>
            </a:rPr>
            <a:t> T.I.</a:t>
          </a:r>
          <a:endParaRPr lang="es-ES" sz="2000" b="1" cap="all" baseline="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19050</xdr:colOff>
      <xdr:row>310</xdr:row>
      <xdr:rowOff>190500</xdr:rowOff>
    </xdr:from>
    <xdr:to>
      <xdr:col>15</xdr:col>
      <xdr:colOff>1013113</xdr:colOff>
      <xdr:row>310</xdr:row>
      <xdr:rowOff>609600</xdr:rowOff>
    </xdr:to>
    <xdr:sp macro="" textlink="">
      <xdr:nvSpPr>
        <xdr:cNvPr id="22" name="21 Rectángulo redondeado">
          <a:extLst>
            <a:ext uri="{FF2B5EF4-FFF2-40B4-BE49-F238E27FC236}">
              <a16:creationId xmlns:a16="http://schemas.microsoft.com/office/drawing/2014/main" id="{00000000-0008-0000-0100-000016000000}"/>
            </a:ext>
          </a:extLst>
        </xdr:cNvPr>
        <xdr:cNvSpPr/>
      </xdr:nvSpPr>
      <xdr:spPr>
        <a:xfrm>
          <a:off x="677141" y="47858795"/>
          <a:ext cx="16303336"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 </a:t>
          </a:r>
          <a:endParaRPr lang="es-ES" sz="2000" b="1" cap="all" baseline="0">
            <a:solidFill>
              <a:srgbClr val="FFFF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250</xdr:row>
      <xdr:rowOff>0</xdr:rowOff>
    </xdr:from>
    <xdr:to>
      <xdr:col>15</xdr:col>
      <xdr:colOff>994063</xdr:colOff>
      <xdr:row>252</xdr:row>
      <xdr:rowOff>25257</xdr:rowOff>
    </xdr:to>
    <xdr:sp macro="" textlink="">
      <xdr:nvSpPr>
        <xdr:cNvPr id="2" name="21 Rectángulo redondeado">
          <a:extLst>
            <a:ext uri="{FF2B5EF4-FFF2-40B4-BE49-F238E27FC236}">
              <a16:creationId xmlns:a16="http://schemas.microsoft.com/office/drawing/2014/main" id="{83440758-1CC4-40C4-B8CA-10221114968E}"/>
            </a:ext>
          </a:extLst>
        </xdr:cNvPr>
        <xdr:cNvSpPr/>
      </xdr:nvSpPr>
      <xdr:spPr>
        <a:xfrm>
          <a:off x="676382" y="45976854"/>
          <a:ext cx="17141614"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a:latin typeface="Verdana" panose="020B0604030504040204" pitchFamily="34" charset="0"/>
              <a:ea typeface="Verdana" panose="020B0604030504040204" pitchFamily="34" charset="0"/>
              <a:cs typeface="Verdana" panose="020B0604030504040204" pitchFamily="34" charset="0"/>
            </a:rPr>
            <a:t>	SECCIONES</a:t>
          </a:r>
          <a:r>
            <a:rPr lang="es-ES" sz="2000" b="1" baseline="0">
              <a:latin typeface="Verdana" panose="020B0604030504040204" pitchFamily="34" charset="0"/>
              <a:ea typeface="Verdana" panose="020B0604030504040204" pitchFamily="34" charset="0"/>
              <a:cs typeface="Verdana" panose="020B0604030504040204" pitchFamily="34" charset="0"/>
            </a:rPr>
            <a:t> CIVILES DEL T.I. Y </a:t>
          </a: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704850</xdr:colOff>
      <xdr:row>0</xdr:row>
      <xdr:rowOff>209550</xdr:rowOff>
    </xdr:from>
    <xdr:to>
      <xdr:col>5</xdr:col>
      <xdr:colOff>295275</xdr:colOff>
      <xdr:row>1</xdr:row>
      <xdr:rowOff>381000</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04850" y="209550"/>
          <a:ext cx="1404937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definiciones</a:t>
          </a:r>
        </a:p>
      </xdr:txBody>
    </xdr:sp>
    <xdr:clientData/>
  </xdr:twoCellAnchor>
  <xdr:twoCellAnchor>
    <xdr:from>
      <xdr:col>6</xdr:col>
      <xdr:colOff>695325</xdr:colOff>
      <xdr:row>1</xdr:row>
      <xdr:rowOff>9525</xdr:rowOff>
    </xdr:from>
    <xdr:to>
      <xdr:col>8</xdr:col>
      <xdr:colOff>1</xdr:colOff>
      <xdr:row>1</xdr:row>
      <xdr:rowOff>295274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15916275" y="25717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148590</xdr:rowOff>
    </xdr:from>
    <xdr:to>
      <xdr:col>20</xdr:col>
      <xdr:colOff>723900</xdr:colOff>
      <xdr:row>1</xdr:row>
      <xdr:rowOff>407670</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457200" y="148590"/>
          <a:ext cx="1746504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22860</xdr:colOff>
      <xdr:row>2</xdr:row>
      <xdr:rowOff>0</xdr:rowOff>
    </xdr:from>
    <xdr:to>
      <xdr:col>20</xdr:col>
      <xdr:colOff>739140</xdr:colOff>
      <xdr:row>2</xdr:row>
      <xdr:rowOff>333375</xdr:rowOff>
    </xdr:to>
    <xdr:sp macro="" textlink="">
      <xdr:nvSpPr>
        <xdr:cNvPr id="4" name="3 Rectángulo redondeado">
          <a:extLst>
            <a:ext uri="{FF2B5EF4-FFF2-40B4-BE49-F238E27FC236}">
              <a16:creationId xmlns:a16="http://schemas.microsoft.com/office/drawing/2014/main" id="{00000000-0008-0000-0300-000004000000}"/>
            </a:ext>
          </a:extLst>
        </xdr:cNvPr>
        <xdr:cNvSpPr/>
      </xdr:nvSpPr>
      <xdr:spPr>
        <a:xfrm>
          <a:off x="487680" y="670560"/>
          <a:ext cx="174498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a:t>
          </a:r>
          <a:r>
            <a:rPr lang="es-ES" sz="1600" b="1" baseline="0">
              <a:latin typeface="Verdana" panose="020B0604030504040204" pitchFamily="34" charset="0"/>
              <a:ea typeface="Verdana" panose="020B0604030504040204" pitchFamily="34" charset="0"/>
              <a:cs typeface="Verdana" panose="020B0604030504040204" pitchFamily="34" charset="0"/>
            </a:rPr>
            <a:t> c</a:t>
          </a:r>
          <a:r>
            <a:rPr lang="es-ES" sz="1600" b="1">
              <a:latin typeface="Verdana" panose="020B0604030504040204" pitchFamily="34" charset="0"/>
              <a:ea typeface="Verdana" panose="020B0604030504040204" pitchFamily="34" charset="0"/>
              <a:cs typeface="Verdana" panose="020B0604030504040204" pitchFamily="34" charset="0"/>
            </a:rPr>
            <a:t>oncursos de personas jurídicas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38100</xdr:colOff>
      <xdr:row>24</xdr:row>
      <xdr:rowOff>200025</xdr:rowOff>
    </xdr:from>
    <xdr:to>
      <xdr:col>20</xdr:col>
      <xdr:colOff>746759</xdr:colOff>
      <xdr:row>25</xdr:row>
      <xdr:rowOff>0</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502920" y="6105525"/>
          <a:ext cx="17442179"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 personas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716280</xdr:colOff>
      <xdr:row>3</xdr:row>
      <xdr:rowOff>276224</xdr:rowOff>
    </xdr:from>
    <xdr:to>
      <xdr:col>20</xdr:col>
      <xdr:colOff>725805</xdr:colOff>
      <xdr:row>22</xdr:row>
      <xdr:rowOff>146685</xdr:rowOff>
    </xdr:to>
    <xdr:graphicFrame macro="">
      <xdr:nvGraphicFramePr>
        <xdr:cNvPr id="3" name="Gráfico 2">
          <a:extLst>
            <a:ext uri="{FF2B5EF4-FFF2-40B4-BE49-F238E27FC236}">
              <a16:creationId xmlns:a16="http://schemas.microsoft.com/office/drawing/2014/main" id="{EFC535D2-1647-4E9D-A166-D59700BE6B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548641</xdr:colOff>
      <xdr:row>50</xdr:row>
      <xdr:rowOff>36195</xdr:rowOff>
    </xdr:from>
    <xdr:to>
      <xdr:col>20</xdr:col>
      <xdr:colOff>685801</xdr:colOff>
      <xdr:row>67</xdr:row>
      <xdr:rowOff>169545</xdr:rowOff>
    </xdr:to>
    <xdr:graphicFrame macro="">
      <xdr:nvGraphicFramePr>
        <xdr:cNvPr id="10" name="Gráfico 9">
          <a:extLst>
            <a:ext uri="{FF2B5EF4-FFF2-40B4-BE49-F238E27FC236}">
              <a16:creationId xmlns:a16="http://schemas.microsoft.com/office/drawing/2014/main" id="{2E593EEB-99AD-4D57-A886-2D4DFDE071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28572</xdr:colOff>
      <xdr:row>47</xdr:row>
      <xdr:rowOff>0</xdr:rowOff>
    </xdr:from>
    <xdr:to>
      <xdr:col>21</xdr:col>
      <xdr:colOff>9525</xdr:colOff>
      <xdr:row>49</xdr:row>
      <xdr:rowOff>9525</xdr:rowOff>
    </xdr:to>
    <xdr:sp macro="" textlink="">
      <xdr:nvSpPr>
        <xdr:cNvPr id="11" name="2 Rectángulo redondeado">
          <a:extLst>
            <a:ext uri="{FF2B5EF4-FFF2-40B4-BE49-F238E27FC236}">
              <a16:creationId xmlns:a16="http://schemas.microsoft.com/office/drawing/2014/main" id="{5738A583-5F10-4FE0-8D95-4A8975588409}"/>
            </a:ext>
          </a:extLst>
        </xdr:cNvPr>
        <xdr:cNvSpPr/>
      </xdr:nvSpPr>
      <xdr:spPr>
        <a:xfrm>
          <a:off x="714372" y="11163300"/>
          <a:ext cx="16097253"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Concursos presentados en los juzgados de lo mercantil de personas jurídicas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21</xdr:col>
      <xdr:colOff>0</xdr:colOff>
      <xdr:row>1</xdr:row>
      <xdr:rowOff>0</xdr:rowOff>
    </xdr:from>
    <xdr:to>
      <xdr:col>22</xdr:col>
      <xdr:colOff>28575</xdr:colOff>
      <xdr:row>1</xdr:row>
      <xdr:rowOff>419100</xdr:rowOff>
    </xdr:to>
    <xdr:sp macro="" textlink="">
      <xdr:nvSpPr>
        <xdr:cNvPr id="7" name="7 Pentágono">
          <a:hlinkClick xmlns:r="http://schemas.openxmlformats.org/officeDocument/2006/relationships" r:id="rId3"/>
          <a:extLst>
            <a:ext uri="{FF2B5EF4-FFF2-40B4-BE49-F238E27FC236}">
              <a16:creationId xmlns:a16="http://schemas.microsoft.com/office/drawing/2014/main" id="{500B33D1-582F-4BAA-B789-87D5C256F457}"/>
            </a:ext>
          </a:extLst>
        </xdr:cNvPr>
        <xdr:cNvSpPr/>
      </xdr:nvSpPr>
      <xdr:spPr>
        <a:xfrm flipH="1">
          <a:off x="18013680" y="160020"/>
          <a:ext cx="889635" cy="419100"/>
        </a:xfrm>
        <a:prstGeom prst="homePlate">
          <a:avLst>
            <a:gd name="adj" fmla="val 61112"/>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1</xdr:row>
      <xdr:rowOff>28575</xdr:rowOff>
    </xdr:from>
    <xdr:to>
      <xdr:col>20</xdr:col>
      <xdr:colOff>205741</xdr:colOff>
      <xdr:row>1</xdr:row>
      <xdr:rowOff>447675</xdr:rowOff>
    </xdr:to>
    <xdr:sp macro="" textlink="">
      <xdr:nvSpPr>
        <xdr:cNvPr id="2" name="2 Rectángulo redondeado">
          <a:extLst>
            <a:ext uri="{FF2B5EF4-FFF2-40B4-BE49-F238E27FC236}">
              <a16:creationId xmlns:a16="http://schemas.microsoft.com/office/drawing/2014/main" id="{36B62150-401F-477B-9573-48C3204C614E}"/>
            </a:ext>
          </a:extLst>
        </xdr:cNvPr>
        <xdr:cNvSpPr/>
      </xdr:nvSpPr>
      <xdr:spPr>
        <a:xfrm>
          <a:off x="457201" y="234315"/>
          <a:ext cx="17663160"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9525</xdr:colOff>
      <xdr:row>2</xdr:row>
      <xdr:rowOff>28575</xdr:rowOff>
    </xdr:from>
    <xdr:to>
      <xdr:col>20</xdr:col>
      <xdr:colOff>205740</xdr:colOff>
      <xdr:row>3</xdr:row>
      <xdr:rowOff>9525</xdr:rowOff>
    </xdr:to>
    <xdr:sp macro="" textlink="">
      <xdr:nvSpPr>
        <xdr:cNvPr id="3" name="4 Rectángulo redondeado">
          <a:extLst>
            <a:ext uri="{FF2B5EF4-FFF2-40B4-BE49-F238E27FC236}">
              <a16:creationId xmlns:a16="http://schemas.microsoft.com/office/drawing/2014/main" id="{BD23B7F5-5862-4437-B277-F008ADF8329B}"/>
            </a:ext>
          </a:extLst>
        </xdr:cNvPr>
        <xdr:cNvSpPr/>
      </xdr:nvSpPr>
      <xdr:spPr>
        <a:xfrm>
          <a:off x="466725" y="744855"/>
          <a:ext cx="17653635"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a:t>
          </a:r>
          <a:r>
            <a:rPr lang="es-ES" sz="1600" b="1" baseline="0">
              <a:latin typeface="Verdana" panose="020B0604030504040204" pitchFamily="34" charset="0"/>
              <a:ea typeface="Verdana" panose="020B0604030504040204" pitchFamily="34" charset="0"/>
              <a:cs typeface="Verdana" panose="020B0604030504040204" pitchFamily="34" charset="0"/>
            </a:rPr>
            <a:t> natural</a:t>
          </a:r>
          <a:r>
            <a:rPr lang="es-ES" sz="1600" b="1">
              <a:latin typeface="Verdana" panose="020B0604030504040204" pitchFamily="34" charset="0"/>
              <a:ea typeface="Verdana" panose="020B0604030504040204" pitchFamily="34" charset="0"/>
              <a:cs typeface="Verdana" panose="020B0604030504040204" pitchFamily="34" charset="0"/>
            </a:rPr>
            <a:t> empresario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792480</xdr:colOff>
      <xdr:row>3</xdr:row>
      <xdr:rowOff>232410</xdr:rowOff>
    </xdr:from>
    <xdr:to>
      <xdr:col>19</xdr:col>
      <xdr:colOff>525780</xdr:colOff>
      <xdr:row>21</xdr:row>
      <xdr:rowOff>137160</xdr:rowOff>
    </xdr:to>
    <xdr:graphicFrame macro="">
      <xdr:nvGraphicFramePr>
        <xdr:cNvPr id="6" name="Gráfico 5">
          <a:extLst>
            <a:ext uri="{FF2B5EF4-FFF2-40B4-BE49-F238E27FC236}">
              <a16:creationId xmlns:a16="http://schemas.microsoft.com/office/drawing/2014/main" id="{2E7AE049-EF25-40CE-AB2E-78B6AD67E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1424941</xdr:colOff>
      <xdr:row>52</xdr:row>
      <xdr:rowOff>19052</xdr:rowOff>
    </xdr:from>
    <xdr:to>
      <xdr:col>21</xdr:col>
      <xdr:colOff>30480</xdr:colOff>
      <xdr:row>69</xdr:row>
      <xdr:rowOff>131446</xdr:rowOff>
    </xdr:to>
    <xdr:graphicFrame macro="">
      <xdr:nvGraphicFramePr>
        <xdr:cNvPr id="7" name="Gráfico 6">
          <a:extLst>
            <a:ext uri="{FF2B5EF4-FFF2-40B4-BE49-F238E27FC236}">
              <a16:creationId xmlns:a16="http://schemas.microsoft.com/office/drawing/2014/main" id="{2EA29ED9-BAC6-4809-8DA9-F7E0CB9136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28574</xdr:colOff>
      <xdr:row>48</xdr:row>
      <xdr:rowOff>152400</xdr:rowOff>
    </xdr:from>
    <xdr:to>
      <xdr:col>21</xdr:col>
      <xdr:colOff>0</xdr:colOff>
      <xdr:row>51</xdr:row>
      <xdr:rowOff>0</xdr:rowOff>
    </xdr:to>
    <xdr:sp macro="" textlink="">
      <xdr:nvSpPr>
        <xdr:cNvPr id="8" name="2 Rectángulo redondeado">
          <a:extLst>
            <a:ext uri="{FF2B5EF4-FFF2-40B4-BE49-F238E27FC236}">
              <a16:creationId xmlns:a16="http://schemas.microsoft.com/office/drawing/2014/main" id="{ADA865FB-F1F1-438C-B8EA-E7BFFFD05388}"/>
            </a:ext>
          </a:extLst>
        </xdr:cNvPr>
        <xdr:cNvSpPr/>
      </xdr:nvSpPr>
      <xdr:spPr>
        <a:xfrm>
          <a:off x="714374" y="11401425"/>
          <a:ext cx="17068801"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Concursos de persona natural empresario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28575</xdr:colOff>
      <xdr:row>24</xdr:row>
      <xdr:rowOff>0</xdr:rowOff>
    </xdr:from>
    <xdr:to>
      <xdr:col>20</xdr:col>
      <xdr:colOff>114300</xdr:colOff>
      <xdr:row>24</xdr:row>
      <xdr:rowOff>333375</xdr:rowOff>
    </xdr:to>
    <xdr:sp macro="" textlink="">
      <xdr:nvSpPr>
        <xdr:cNvPr id="11" name="4 Rectángulo redondeado">
          <a:extLst>
            <a:ext uri="{FF2B5EF4-FFF2-40B4-BE49-F238E27FC236}">
              <a16:creationId xmlns:a16="http://schemas.microsoft.com/office/drawing/2014/main" id="{BFBD1F6A-4768-4A25-8FC0-333D4CA1E4A5}"/>
            </a:ext>
          </a:extLst>
        </xdr:cNvPr>
        <xdr:cNvSpPr/>
      </xdr:nvSpPr>
      <xdr:spPr>
        <a:xfrm>
          <a:off x="485775" y="6111240"/>
          <a:ext cx="1754314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 persona natural empresario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220980</xdr:colOff>
      <xdr:row>1</xdr:row>
      <xdr:rowOff>0</xdr:rowOff>
    </xdr:from>
    <xdr:to>
      <xdr:col>21</xdr:col>
      <xdr:colOff>373380</xdr:colOff>
      <xdr:row>1</xdr:row>
      <xdr:rowOff>419100</xdr:rowOff>
    </xdr:to>
    <xdr:sp macro="" textlink="">
      <xdr:nvSpPr>
        <xdr:cNvPr id="4" name="7 Pentágono">
          <a:hlinkClick xmlns:r="http://schemas.openxmlformats.org/officeDocument/2006/relationships" r:id="rId3"/>
          <a:extLst>
            <a:ext uri="{FF2B5EF4-FFF2-40B4-BE49-F238E27FC236}">
              <a16:creationId xmlns:a16="http://schemas.microsoft.com/office/drawing/2014/main" id="{20C6FE75-0259-4349-A6C2-3284E8B3090C}"/>
            </a:ext>
          </a:extLst>
        </xdr:cNvPr>
        <xdr:cNvSpPr/>
      </xdr:nvSpPr>
      <xdr:spPr>
        <a:xfrm flipH="1">
          <a:off x="18135600" y="205740"/>
          <a:ext cx="1005840" cy="419100"/>
        </a:xfrm>
        <a:prstGeom prst="homePlate">
          <a:avLst>
            <a:gd name="adj" fmla="val 61112"/>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455294</xdr:colOff>
      <xdr:row>1</xdr:row>
      <xdr:rowOff>66675</xdr:rowOff>
    </xdr:from>
    <xdr:to>
      <xdr:col>25</xdr:col>
      <xdr:colOff>457200</xdr:colOff>
      <xdr:row>1</xdr:row>
      <xdr:rowOff>676275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455294" y="203835"/>
          <a:ext cx="17337406" cy="609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47624</xdr:colOff>
      <xdr:row>2</xdr:row>
      <xdr:rowOff>19050</xdr:rowOff>
    </xdr:from>
    <xdr:to>
      <xdr:col>25</xdr:col>
      <xdr:colOff>472440</xdr:colOff>
      <xdr:row>3</xdr:row>
      <xdr:rowOff>0</xdr:rowOff>
    </xdr:to>
    <xdr:sp macro="" textlink="">
      <xdr:nvSpPr>
        <xdr:cNvPr id="5" name="4 Rectángulo redondeado">
          <a:extLst>
            <a:ext uri="{FF2B5EF4-FFF2-40B4-BE49-F238E27FC236}">
              <a16:creationId xmlns:a16="http://schemas.microsoft.com/office/drawing/2014/main" id="{00000000-0008-0000-0400-000005000000}"/>
            </a:ext>
          </a:extLst>
        </xdr:cNvPr>
        <xdr:cNvSpPr/>
      </xdr:nvSpPr>
      <xdr:spPr>
        <a:xfrm>
          <a:off x="504824" y="887730"/>
          <a:ext cx="17303116"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a:t>
          </a:r>
          <a:r>
            <a:rPr lang="es-ES" sz="1600" b="1" baseline="0">
              <a:latin typeface="Verdana" panose="020B0604030504040204" pitchFamily="34" charset="0"/>
              <a:ea typeface="Verdana" panose="020B0604030504040204" pitchFamily="34" charset="0"/>
              <a:cs typeface="Verdana" panose="020B0604030504040204" pitchFamily="34" charset="0"/>
            </a:rPr>
            <a:t> natural</a:t>
          </a:r>
          <a:r>
            <a:rPr lang="es-ES" sz="1600" b="1">
              <a:latin typeface="Verdana" panose="020B0604030504040204" pitchFamily="34" charset="0"/>
              <a:ea typeface="Verdana" panose="020B0604030504040204" pitchFamily="34" charset="0"/>
              <a:cs typeface="Verdana" panose="020B0604030504040204" pitchFamily="34" charset="0"/>
            </a:rPr>
            <a:t> no empresario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457199</xdr:colOff>
      <xdr:row>23</xdr:row>
      <xdr:rowOff>407670</xdr:rowOff>
    </xdr:from>
    <xdr:to>
      <xdr:col>25</xdr:col>
      <xdr:colOff>297180</xdr:colOff>
      <xdr:row>25</xdr:row>
      <xdr:rowOff>7620</xdr:rowOff>
    </xdr:to>
    <xdr:sp macro="" textlink="">
      <xdr:nvSpPr>
        <xdr:cNvPr id="6" name="5 Rectángulo redondeado">
          <a:extLst>
            <a:ext uri="{FF2B5EF4-FFF2-40B4-BE49-F238E27FC236}">
              <a16:creationId xmlns:a16="http://schemas.microsoft.com/office/drawing/2014/main" id="{00000000-0008-0000-0400-000006000000}"/>
            </a:ext>
          </a:extLst>
        </xdr:cNvPr>
        <xdr:cNvSpPr/>
      </xdr:nvSpPr>
      <xdr:spPr>
        <a:xfrm>
          <a:off x="457199" y="6153150"/>
          <a:ext cx="17175481" cy="3695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de persona natural no empresario presentados</a:t>
          </a:r>
        </a:p>
        <a:p>
          <a:pPr algn="ctr"/>
          <a:endParaRPr lang="es-ES" sz="1600" b="1">
            <a:latin typeface="Verdana" panose="020B0604030504040204" pitchFamily="34" charset="0"/>
            <a:ea typeface="Verdana" panose="020B0604030504040204" pitchFamily="34" charset="0"/>
            <a:cs typeface="Verdana" panose="020B0604030504040204" pitchFamily="34" charset="0"/>
          </a:endParaRPr>
        </a:p>
        <a:p>
          <a:pPr algn="ctr"/>
          <a:endParaRPr lang="es-ES" sz="1600" b="1">
            <a:latin typeface="Verdana" panose="020B0604030504040204" pitchFamily="34" charset="0"/>
            <a:ea typeface="Verdana" panose="020B0604030504040204" pitchFamily="34" charset="0"/>
            <a:cs typeface="Verdana" panose="020B0604030504040204" pitchFamily="34" charset="0"/>
          </a:endParaRPr>
        </a:p>
        <a:p>
          <a:pPr algn="ct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363854</xdr:colOff>
      <xdr:row>4</xdr:row>
      <xdr:rowOff>3811</xdr:rowOff>
    </xdr:from>
    <xdr:to>
      <xdr:col>25</xdr:col>
      <xdr:colOff>259079</xdr:colOff>
      <xdr:row>21</xdr:row>
      <xdr:rowOff>200025</xdr:rowOff>
    </xdr:to>
    <xdr:graphicFrame macro="">
      <xdr:nvGraphicFramePr>
        <xdr:cNvPr id="7" name="Gráfico 6">
          <a:extLst>
            <a:ext uri="{FF2B5EF4-FFF2-40B4-BE49-F238E27FC236}">
              <a16:creationId xmlns:a16="http://schemas.microsoft.com/office/drawing/2014/main" id="{8A06BB2B-17C9-4DDB-9F55-ED5C48A8AD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594360</xdr:colOff>
      <xdr:row>51</xdr:row>
      <xdr:rowOff>106679</xdr:rowOff>
    </xdr:from>
    <xdr:to>
      <xdr:col>24</xdr:col>
      <xdr:colOff>579120</xdr:colOff>
      <xdr:row>69</xdr:row>
      <xdr:rowOff>110490</xdr:rowOff>
    </xdr:to>
    <xdr:graphicFrame macro="">
      <xdr:nvGraphicFramePr>
        <xdr:cNvPr id="9" name="Gráfico 8">
          <a:extLst>
            <a:ext uri="{FF2B5EF4-FFF2-40B4-BE49-F238E27FC236}">
              <a16:creationId xmlns:a16="http://schemas.microsoft.com/office/drawing/2014/main" id="{9797BC96-E76C-49E1-A17E-76DA9B950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28572</xdr:colOff>
      <xdr:row>48</xdr:row>
      <xdr:rowOff>152400</xdr:rowOff>
    </xdr:from>
    <xdr:to>
      <xdr:col>25</xdr:col>
      <xdr:colOff>259080</xdr:colOff>
      <xdr:row>51</xdr:row>
      <xdr:rowOff>0</xdr:rowOff>
    </xdr:to>
    <xdr:sp macro="" textlink="">
      <xdr:nvSpPr>
        <xdr:cNvPr id="10" name="2 Rectángulo redondeado">
          <a:extLst>
            <a:ext uri="{FF2B5EF4-FFF2-40B4-BE49-F238E27FC236}">
              <a16:creationId xmlns:a16="http://schemas.microsoft.com/office/drawing/2014/main" id="{F33B4AEC-C723-47B0-9A17-CCA7DE61A232}"/>
            </a:ext>
          </a:extLst>
        </xdr:cNvPr>
        <xdr:cNvSpPr/>
      </xdr:nvSpPr>
      <xdr:spPr>
        <a:xfrm>
          <a:off x="485772" y="11681460"/>
          <a:ext cx="17108808" cy="32766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Concursos de persona natural no empresario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26</xdr:col>
      <xdr:colOff>0</xdr:colOff>
      <xdr:row>1</xdr:row>
      <xdr:rowOff>0</xdr:rowOff>
    </xdr:from>
    <xdr:to>
      <xdr:col>27</xdr:col>
      <xdr:colOff>57150</xdr:colOff>
      <xdr:row>1</xdr:row>
      <xdr:rowOff>419100</xdr:rowOff>
    </xdr:to>
    <xdr:sp macro="" textlink="">
      <xdr:nvSpPr>
        <xdr:cNvPr id="2" name="7 Pentágono">
          <a:hlinkClick xmlns:r="http://schemas.openxmlformats.org/officeDocument/2006/relationships" r:id="rId3"/>
          <a:extLst>
            <a:ext uri="{FF2B5EF4-FFF2-40B4-BE49-F238E27FC236}">
              <a16:creationId xmlns:a16="http://schemas.microsoft.com/office/drawing/2014/main" id="{4C1645A4-7495-4CEF-8333-BE7F8FAC3355}"/>
            </a:ext>
          </a:extLst>
        </xdr:cNvPr>
        <xdr:cNvSpPr/>
      </xdr:nvSpPr>
      <xdr:spPr>
        <a:xfrm flipH="1">
          <a:off x="18188940" y="137160"/>
          <a:ext cx="910590" cy="419100"/>
        </a:xfrm>
        <a:prstGeom prst="homePlate">
          <a:avLst>
            <a:gd name="adj" fmla="val 61112"/>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76203</xdr:colOff>
      <xdr:row>0</xdr:row>
      <xdr:rowOff>171450</xdr:rowOff>
    </xdr:from>
    <xdr:to>
      <xdr:col>18</xdr:col>
      <xdr:colOff>411480</xdr:colOff>
      <xdr:row>1</xdr:row>
      <xdr:rowOff>400050</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533403" y="171450"/>
          <a:ext cx="17144997" cy="43434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xdr:col>
      <xdr:colOff>171450</xdr:colOff>
      <xdr:row>1</xdr:row>
      <xdr:rowOff>476250</xdr:rowOff>
    </xdr:from>
    <xdr:to>
      <xdr:col>18</xdr:col>
      <xdr:colOff>464820</xdr:colOff>
      <xdr:row>3</xdr:row>
      <xdr:rowOff>104776</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628650" y="681990"/>
          <a:ext cx="17103090" cy="573406"/>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de Concursos presentados </a:t>
          </a: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455295</xdr:colOff>
      <xdr:row>23</xdr:row>
      <xdr:rowOff>409575</xdr:rowOff>
    </xdr:from>
    <xdr:to>
      <xdr:col>18</xdr:col>
      <xdr:colOff>594360</xdr:colOff>
      <xdr:row>24</xdr:row>
      <xdr:rowOff>581025</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455295" y="6216015"/>
          <a:ext cx="17405985" cy="5905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a:t>
          </a:r>
        </a:p>
      </xdr:txBody>
    </xdr:sp>
    <xdr:clientData/>
  </xdr:twoCellAnchor>
  <xdr:twoCellAnchor>
    <xdr:from>
      <xdr:col>8</xdr:col>
      <xdr:colOff>573405</xdr:colOff>
      <xdr:row>4</xdr:row>
      <xdr:rowOff>13334</xdr:rowOff>
    </xdr:from>
    <xdr:to>
      <xdr:col>18</xdr:col>
      <xdr:colOff>441960</xdr:colOff>
      <xdr:row>22</xdr:row>
      <xdr:rowOff>41910</xdr:rowOff>
    </xdr:to>
    <xdr:graphicFrame macro="">
      <xdr:nvGraphicFramePr>
        <xdr:cNvPr id="6" name="Gráfico 5">
          <a:extLst>
            <a:ext uri="{FF2B5EF4-FFF2-40B4-BE49-F238E27FC236}">
              <a16:creationId xmlns:a16="http://schemas.microsoft.com/office/drawing/2014/main" id="{37392A13-88B1-48B9-81AA-1FD84E173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381001</xdr:colOff>
      <xdr:row>52</xdr:row>
      <xdr:rowOff>53342</xdr:rowOff>
    </xdr:from>
    <xdr:to>
      <xdr:col>18</xdr:col>
      <xdr:colOff>640081</xdr:colOff>
      <xdr:row>69</xdr:row>
      <xdr:rowOff>177165</xdr:rowOff>
    </xdr:to>
    <xdr:graphicFrame macro="">
      <xdr:nvGraphicFramePr>
        <xdr:cNvPr id="7" name="Gráfico 6">
          <a:extLst>
            <a:ext uri="{FF2B5EF4-FFF2-40B4-BE49-F238E27FC236}">
              <a16:creationId xmlns:a16="http://schemas.microsoft.com/office/drawing/2014/main" id="{FBC8ACE6-D343-4081-B46E-F3438447F9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49</xdr:row>
      <xdr:rowOff>0</xdr:rowOff>
    </xdr:from>
    <xdr:to>
      <xdr:col>18</xdr:col>
      <xdr:colOff>678180</xdr:colOff>
      <xdr:row>51</xdr:row>
      <xdr:rowOff>9525</xdr:rowOff>
    </xdr:to>
    <xdr:sp macro="" textlink="">
      <xdr:nvSpPr>
        <xdr:cNvPr id="8" name="2 Rectángulo redondeado">
          <a:extLst>
            <a:ext uri="{FF2B5EF4-FFF2-40B4-BE49-F238E27FC236}">
              <a16:creationId xmlns:a16="http://schemas.microsoft.com/office/drawing/2014/main" id="{BB69AFF9-3B22-46DD-9AEC-9047FE794BBE}"/>
            </a:ext>
          </a:extLst>
        </xdr:cNvPr>
        <xdr:cNvSpPr/>
      </xdr:nvSpPr>
      <xdr:spPr>
        <a:xfrm>
          <a:off x="476250" y="12009120"/>
          <a:ext cx="17468850"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Total de concursos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142876</xdr:colOff>
      <xdr:row>1</xdr:row>
      <xdr:rowOff>409575</xdr:rowOff>
    </xdr:to>
    <xdr:sp macro="" textlink="">
      <xdr:nvSpPr>
        <xdr:cNvPr id="5" name="4 Pentágono">
          <a:hlinkClick xmlns:r="http://schemas.openxmlformats.org/officeDocument/2006/relationships" r:id="rId3"/>
          <a:extLst>
            <a:ext uri="{FF2B5EF4-FFF2-40B4-BE49-F238E27FC236}">
              <a16:creationId xmlns:a16="http://schemas.microsoft.com/office/drawing/2014/main" id="{72A33944-C398-4765-BAE1-AA35E9BB66A7}"/>
            </a:ext>
          </a:extLst>
        </xdr:cNvPr>
        <xdr:cNvSpPr/>
      </xdr:nvSpPr>
      <xdr:spPr>
        <a:xfrm flipH="1">
          <a:off x="18120360" y="205740"/>
          <a:ext cx="996316"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1</xdr:col>
      <xdr:colOff>38100</xdr:colOff>
      <xdr:row>1</xdr:row>
      <xdr:rowOff>19050</xdr:rowOff>
    </xdr:from>
    <xdr:ext cx="17487900" cy="419100"/>
    <xdr:sp macro="" textlink="">
      <xdr:nvSpPr>
        <xdr:cNvPr id="2" name="1 Rectángulo redondeado">
          <a:extLst>
            <a:ext uri="{FF2B5EF4-FFF2-40B4-BE49-F238E27FC236}">
              <a16:creationId xmlns:a16="http://schemas.microsoft.com/office/drawing/2014/main" id="{22DEFA08-0EF8-433B-8A55-D0656EF740F2}"/>
            </a:ext>
          </a:extLst>
        </xdr:cNvPr>
        <xdr:cNvSpPr/>
      </xdr:nvSpPr>
      <xdr:spPr>
        <a:xfrm>
          <a:off x="495300" y="179070"/>
          <a:ext cx="1748790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2</xdr:row>
      <xdr:rowOff>9525</xdr:rowOff>
    </xdr:from>
    <xdr:ext cx="17497426" cy="333375"/>
    <xdr:sp macro="" textlink="">
      <xdr:nvSpPr>
        <xdr:cNvPr id="3" name="2 Rectángulo redondeado">
          <a:extLst>
            <a:ext uri="{FF2B5EF4-FFF2-40B4-BE49-F238E27FC236}">
              <a16:creationId xmlns:a16="http://schemas.microsoft.com/office/drawing/2014/main" id="{1AF36B02-0965-42D8-B41A-92D55F279238}"/>
            </a:ext>
          </a:extLst>
        </xdr:cNvPr>
        <xdr:cNvSpPr/>
      </xdr:nvSpPr>
      <xdr:spPr>
        <a:xfrm>
          <a:off x="485774" y="680085"/>
          <a:ext cx="1749742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447674</xdr:colOff>
      <xdr:row>24</xdr:row>
      <xdr:rowOff>200025</xdr:rowOff>
    </xdr:from>
    <xdr:ext cx="17554575" cy="333375"/>
    <xdr:sp macro="" textlink="">
      <xdr:nvSpPr>
        <xdr:cNvPr id="4" name="3 Rectángulo redondeado">
          <a:extLst>
            <a:ext uri="{FF2B5EF4-FFF2-40B4-BE49-F238E27FC236}">
              <a16:creationId xmlns:a16="http://schemas.microsoft.com/office/drawing/2014/main" id="{227FD4C2-308B-495D-87C8-4B2E44518B74}"/>
            </a:ext>
          </a:extLst>
        </xdr:cNvPr>
        <xdr:cNvSpPr/>
      </xdr:nvSpPr>
      <xdr:spPr>
        <a:xfrm>
          <a:off x="447674" y="6048375"/>
          <a:ext cx="175545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586740</xdr:colOff>
      <xdr:row>4</xdr:row>
      <xdr:rowOff>38100</xdr:rowOff>
    </xdr:from>
    <xdr:to>
      <xdr:col>20</xdr:col>
      <xdr:colOff>7620</xdr:colOff>
      <xdr:row>21</xdr:row>
      <xdr:rowOff>160020</xdr:rowOff>
    </xdr:to>
    <xdr:graphicFrame macro="">
      <xdr:nvGraphicFramePr>
        <xdr:cNvPr id="5" name="Gráfico 4">
          <a:extLst>
            <a:ext uri="{FF2B5EF4-FFF2-40B4-BE49-F238E27FC236}">
              <a16:creationId xmlns:a16="http://schemas.microsoft.com/office/drawing/2014/main" id="{6FE0A55B-337A-4C87-A190-250E0CCF2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213360</xdr:colOff>
      <xdr:row>1</xdr:row>
      <xdr:rowOff>0</xdr:rowOff>
    </xdr:from>
    <xdr:to>
      <xdr:col>21</xdr:col>
      <xdr:colOff>601980</xdr:colOff>
      <xdr:row>1</xdr:row>
      <xdr:rowOff>428625</xdr:rowOff>
    </xdr:to>
    <xdr:sp macro="" textlink="">
      <xdr:nvSpPr>
        <xdr:cNvPr id="7" name="4 Pentágono">
          <a:hlinkClick xmlns:r="http://schemas.openxmlformats.org/officeDocument/2006/relationships" r:id="rId2"/>
          <a:extLst>
            <a:ext uri="{FF2B5EF4-FFF2-40B4-BE49-F238E27FC236}">
              <a16:creationId xmlns:a16="http://schemas.microsoft.com/office/drawing/2014/main" id="{DCEEC921-94FE-4CE2-9F73-765423D0F218}"/>
            </a:ext>
          </a:extLst>
        </xdr:cNvPr>
        <xdr:cNvSpPr/>
      </xdr:nvSpPr>
      <xdr:spPr>
        <a:xfrm flipH="1">
          <a:off x="18173700" y="160020"/>
          <a:ext cx="1234440" cy="428625"/>
        </a:xfrm>
        <a:prstGeom prst="homePlate">
          <a:avLst>
            <a:gd name="adj" fmla="val 49370"/>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66676</xdr:colOff>
      <xdr:row>0</xdr:row>
      <xdr:rowOff>152400</xdr:rowOff>
    </xdr:from>
    <xdr:ext cx="17392650" cy="457200"/>
    <xdr:sp macro="" textlink="">
      <xdr:nvSpPr>
        <xdr:cNvPr id="2" name="1 Rectángulo redondeado">
          <a:extLst>
            <a:ext uri="{FF2B5EF4-FFF2-40B4-BE49-F238E27FC236}">
              <a16:creationId xmlns:a16="http://schemas.microsoft.com/office/drawing/2014/main" id="{ED5BBE89-6B69-446E-8657-28DF9635F6E0}"/>
            </a:ext>
          </a:extLst>
        </xdr:cNvPr>
        <xdr:cNvSpPr/>
      </xdr:nvSpPr>
      <xdr:spPr>
        <a:xfrm>
          <a:off x="647701" y="152400"/>
          <a:ext cx="17392650" cy="4572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1</xdr:row>
      <xdr:rowOff>504825</xdr:rowOff>
    </xdr:from>
    <xdr:ext cx="17428846" cy="333375"/>
    <xdr:sp macro="" textlink="">
      <xdr:nvSpPr>
        <xdr:cNvPr id="3" name="2 Rectángulo redondeado">
          <a:extLst>
            <a:ext uri="{FF2B5EF4-FFF2-40B4-BE49-F238E27FC236}">
              <a16:creationId xmlns:a16="http://schemas.microsoft.com/office/drawing/2014/main" id="{A7251B47-9670-46D1-BFF4-D8273C378A0F}"/>
            </a:ext>
          </a:extLst>
        </xdr:cNvPr>
        <xdr:cNvSpPr/>
      </xdr:nvSpPr>
      <xdr:spPr>
        <a:xfrm>
          <a:off x="622934" y="672465"/>
          <a:ext cx="1742884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Fase de convenio 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28574</xdr:colOff>
      <xdr:row>24</xdr:row>
      <xdr:rowOff>85725</xdr:rowOff>
    </xdr:from>
    <xdr:ext cx="17367886" cy="333375"/>
    <xdr:sp macro="" textlink="">
      <xdr:nvSpPr>
        <xdr:cNvPr id="4" name="3 Rectángulo redondeado">
          <a:extLst>
            <a:ext uri="{FF2B5EF4-FFF2-40B4-BE49-F238E27FC236}">
              <a16:creationId xmlns:a16="http://schemas.microsoft.com/office/drawing/2014/main" id="{B14D631F-BCF4-4EA6-AADE-746812F38CC4}"/>
            </a:ext>
          </a:extLst>
        </xdr:cNvPr>
        <xdr:cNvSpPr/>
      </xdr:nvSpPr>
      <xdr:spPr>
        <a:xfrm>
          <a:off x="622934" y="5983605"/>
          <a:ext cx="1736788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Fase de convenio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457199</xdr:colOff>
      <xdr:row>4</xdr:row>
      <xdr:rowOff>0</xdr:rowOff>
    </xdr:from>
    <xdr:to>
      <xdr:col>19</xdr:col>
      <xdr:colOff>99060</xdr:colOff>
      <xdr:row>21</xdr:row>
      <xdr:rowOff>152400</xdr:rowOff>
    </xdr:to>
    <xdr:graphicFrame macro="">
      <xdr:nvGraphicFramePr>
        <xdr:cNvPr id="5" name="Gráfico 4">
          <a:extLst>
            <a:ext uri="{FF2B5EF4-FFF2-40B4-BE49-F238E27FC236}">
              <a16:creationId xmlns:a16="http://schemas.microsoft.com/office/drawing/2014/main" id="{395B3605-1050-45A4-B4C0-CC605E19A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742949</xdr:colOff>
      <xdr:row>1</xdr:row>
      <xdr:rowOff>0</xdr:rowOff>
    </xdr:from>
    <xdr:to>
      <xdr:col>22</xdr:col>
      <xdr:colOff>34289</xdr:colOff>
      <xdr:row>1</xdr:row>
      <xdr:rowOff>476250</xdr:rowOff>
    </xdr:to>
    <xdr:sp macro="" textlink="">
      <xdr:nvSpPr>
        <xdr:cNvPr id="6" name="4 Pentágono">
          <a:hlinkClick xmlns:r="http://schemas.openxmlformats.org/officeDocument/2006/relationships" r:id="rId2"/>
          <a:extLst>
            <a:ext uri="{FF2B5EF4-FFF2-40B4-BE49-F238E27FC236}">
              <a16:creationId xmlns:a16="http://schemas.microsoft.com/office/drawing/2014/main" id="{92005585-17E8-426C-B11D-B826761628E9}"/>
            </a:ext>
          </a:extLst>
        </xdr:cNvPr>
        <xdr:cNvSpPr/>
      </xdr:nvSpPr>
      <xdr:spPr>
        <a:xfrm flipH="1">
          <a:off x="18316574" y="161925"/>
          <a:ext cx="920115" cy="4762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581024</xdr:colOff>
      <xdr:row>1</xdr:row>
      <xdr:rowOff>9525</xdr:rowOff>
    </xdr:from>
    <xdr:ext cx="17611725" cy="419100"/>
    <xdr:sp macro="" textlink="">
      <xdr:nvSpPr>
        <xdr:cNvPr id="2" name="1 Rectángulo redondeado">
          <a:extLst>
            <a:ext uri="{FF2B5EF4-FFF2-40B4-BE49-F238E27FC236}">
              <a16:creationId xmlns:a16="http://schemas.microsoft.com/office/drawing/2014/main" id="{F79DBFF6-4F5B-48BD-A739-FBA7F2D7D43D}"/>
            </a:ext>
          </a:extLst>
        </xdr:cNvPr>
        <xdr:cNvSpPr/>
      </xdr:nvSpPr>
      <xdr:spPr>
        <a:xfrm>
          <a:off x="581024" y="171450"/>
          <a:ext cx="176117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47625</xdr:colOff>
      <xdr:row>2</xdr:row>
      <xdr:rowOff>9525</xdr:rowOff>
    </xdr:from>
    <xdr:ext cx="17602200" cy="333375"/>
    <xdr:sp macro="" textlink="">
      <xdr:nvSpPr>
        <xdr:cNvPr id="3" name="2 Rectángulo redondeado">
          <a:extLst>
            <a:ext uri="{FF2B5EF4-FFF2-40B4-BE49-F238E27FC236}">
              <a16:creationId xmlns:a16="http://schemas.microsoft.com/office/drawing/2014/main" id="{4952D317-E609-40AE-B3F2-7A5AAE7D8FC0}"/>
            </a:ext>
          </a:extLst>
        </xdr:cNvPr>
        <xdr:cNvSpPr/>
      </xdr:nvSpPr>
      <xdr:spPr>
        <a:xfrm>
          <a:off x="628650" y="685800"/>
          <a:ext cx="176022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Liquidación de concursos iniciados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38099</xdr:colOff>
      <xdr:row>24</xdr:row>
      <xdr:rowOff>66675</xdr:rowOff>
    </xdr:from>
    <xdr:ext cx="17564101" cy="333375"/>
    <xdr:sp macro="" textlink="">
      <xdr:nvSpPr>
        <xdr:cNvPr id="4" name="3 Rectángulo redondeado">
          <a:extLst>
            <a:ext uri="{FF2B5EF4-FFF2-40B4-BE49-F238E27FC236}">
              <a16:creationId xmlns:a16="http://schemas.microsoft.com/office/drawing/2014/main" id="{E93335EF-4BE0-4E1C-B41B-24394889AD42}"/>
            </a:ext>
          </a:extLst>
        </xdr:cNvPr>
        <xdr:cNvSpPr/>
      </xdr:nvSpPr>
      <xdr:spPr>
        <a:xfrm>
          <a:off x="619124" y="5886450"/>
          <a:ext cx="17564101"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Liquidación de Concursos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741043</xdr:colOff>
      <xdr:row>4</xdr:row>
      <xdr:rowOff>47624</xdr:rowOff>
    </xdr:from>
    <xdr:to>
      <xdr:col>19</xdr:col>
      <xdr:colOff>702944</xdr:colOff>
      <xdr:row>22</xdr:row>
      <xdr:rowOff>0</xdr:rowOff>
    </xdr:to>
    <xdr:graphicFrame macro="">
      <xdr:nvGraphicFramePr>
        <xdr:cNvPr id="5" name="Gráfico 4">
          <a:extLst>
            <a:ext uri="{FF2B5EF4-FFF2-40B4-BE49-F238E27FC236}">
              <a16:creationId xmlns:a16="http://schemas.microsoft.com/office/drawing/2014/main" id="{6BB3DD23-2127-4B0A-9627-D8058132D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1</xdr:row>
      <xdr:rowOff>0</xdr:rowOff>
    </xdr:from>
    <xdr:to>
      <xdr:col>21</xdr:col>
      <xdr:colOff>247650</xdr:colOff>
      <xdr:row>1</xdr:row>
      <xdr:rowOff>428625</xdr:rowOff>
    </xdr:to>
    <xdr:sp macro="" textlink="">
      <xdr:nvSpPr>
        <xdr:cNvPr id="6" name="4 Pentágono">
          <a:hlinkClick xmlns:r="http://schemas.openxmlformats.org/officeDocument/2006/relationships" r:id="rId2"/>
          <a:extLst>
            <a:ext uri="{FF2B5EF4-FFF2-40B4-BE49-F238E27FC236}">
              <a16:creationId xmlns:a16="http://schemas.microsoft.com/office/drawing/2014/main" id="{F18318A1-19FE-476D-B50D-08251AEE8FF7}"/>
            </a:ext>
          </a:extLst>
        </xdr:cNvPr>
        <xdr:cNvSpPr/>
      </xdr:nvSpPr>
      <xdr:spPr>
        <a:xfrm flipH="1">
          <a:off x="18387060" y="160020"/>
          <a:ext cx="1093470" cy="42862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xdr:colOff>
      <xdr:row>1</xdr:row>
      <xdr:rowOff>28575</xdr:rowOff>
    </xdr:from>
    <xdr:ext cx="17221199" cy="419100"/>
    <xdr:sp macro="" textlink="">
      <xdr:nvSpPr>
        <xdr:cNvPr id="2" name="1 Rectángulo redondeado">
          <a:extLst>
            <a:ext uri="{FF2B5EF4-FFF2-40B4-BE49-F238E27FC236}">
              <a16:creationId xmlns:a16="http://schemas.microsoft.com/office/drawing/2014/main" id="{AA2E3926-B4A9-40A1-AAEE-62C493319793}"/>
            </a:ext>
          </a:extLst>
        </xdr:cNvPr>
        <xdr:cNvSpPr/>
      </xdr:nvSpPr>
      <xdr:spPr>
        <a:xfrm>
          <a:off x="457201" y="188595"/>
          <a:ext cx="17221199"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0</xdr:colOff>
      <xdr:row>1</xdr:row>
      <xdr:rowOff>495300</xdr:rowOff>
    </xdr:from>
    <xdr:ext cx="17211676" cy="333375"/>
    <xdr:sp macro="" textlink="">
      <xdr:nvSpPr>
        <xdr:cNvPr id="3" name="2 Rectángulo redondeado">
          <a:extLst>
            <a:ext uri="{FF2B5EF4-FFF2-40B4-BE49-F238E27FC236}">
              <a16:creationId xmlns:a16="http://schemas.microsoft.com/office/drawing/2014/main" id="{CF44EEE1-2F2C-45E5-BB71-4448F8F21E0B}"/>
            </a:ext>
          </a:extLst>
        </xdr:cNvPr>
        <xdr:cNvSpPr/>
      </xdr:nvSpPr>
      <xdr:spPr>
        <a:xfrm>
          <a:off x="447675" y="657225"/>
          <a:ext cx="1721167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Expedientes del art. 169 TRLC (E.R.E's) presentados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455296</xdr:colOff>
      <xdr:row>24</xdr:row>
      <xdr:rowOff>152400</xdr:rowOff>
    </xdr:from>
    <xdr:ext cx="17268824" cy="333375"/>
    <xdr:sp macro="" textlink="">
      <xdr:nvSpPr>
        <xdr:cNvPr id="4" name="3 Rectángulo redondeado">
          <a:extLst>
            <a:ext uri="{FF2B5EF4-FFF2-40B4-BE49-F238E27FC236}">
              <a16:creationId xmlns:a16="http://schemas.microsoft.com/office/drawing/2014/main" id="{2D4ADA9C-17CE-4080-8A8A-008F4BB75397}"/>
            </a:ext>
          </a:extLst>
        </xdr:cNvPr>
        <xdr:cNvSpPr/>
      </xdr:nvSpPr>
      <xdr:spPr>
        <a:xfrm>
          <a:off x="455296" y="5996940"/>
          <a:ext cx="1726882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Expedientes del art. 169 TRLC (E.R.E´s)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621029</xdr:colOff>
      <xdr:row>4</xdr:row>
      <xdr:rowOff>24765</xdr:rowOff>
    </xdr:from>
    <xdr:to>
      <xdr:col>19</xdr:col>
      <xdr:colOff>211454</xdr:colOff>
      <xdr:row>21</xdr:row>
      <xdr:rowOff>129540</xdr:rowOff>
    </xdr:to>
    <xdr:graphicFrame macro="">
      <xdr:nvGraphicFramePr>
        <xdr:cNvPr id="5" name="Gráfico 4">
          <a:extLst>
            <a:ext uri="{FF2B5EF4-FFF2-40B4-BE49-F238E27FC236}">
              <a16:creationId xmlns:a16="http://schemas.microsoft.com/office/drawing/2014/main" id="{ADBB1094-BF4C-4C0C-B2C3-1F8301F126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447674</xdr:colOff>
      <xdr:row>1</xdr:row>
      <xdr:rowOff>0</xdr:rowOff>
    </xdr:from>
    <xdr:to>
      <xdr:col>21</xdr:col>
      <xdr:colOff>561973</xdr:colOff>
      <xdr:row>1</xdr:row>
      <xdr:rowOff>285749</xdr:rowOff>
    </xdr:to>
    <xdr:sp macro="" textlink="">
      <xdr:nvSpPr>
        <xdr:cNvPr id="8" name="4 Pentágono">
          <a:hlinkClick xmlns:r="http://schemas.openxmlformats.org/officeDocument/2006/relationships" r:id="rId2"/>
          <a:extLst>
            <a:ext uri="{FF2B5EF4-FFF2-40B4-BE49-F238E27FC236}">
              <a16:creationId xmlns:a16="http://schemas.microsoft.com/office/drawing/2014/main" id="{34D31795-A32B-4763-BF26-0F9DC0EAD73E}"/>
            </a:ext>
          </a:extLst>
        </xdr:cNvPr>
        <xdr:cNvSpPr/>
      </xdr:nvSpPr>
      <xdr:spPr>
        <a:xfrm flipH="1">
          <a:off x="17897474" y="161925"/>
          <a:ext cx="933449"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441960</xdr:colOff>
      <xdr:row>0</xdr:row>
      <xdr:rowOff>154305</xdr:rowOff>
    </xdr:from>
    <xdr:ext cx="17369790" cy="516255"/>
    <xdr:sp macro="" textlink="">
      <xdr:nvSpPr>
        <xdr:cNvPr id="2" name="5 Rectángulo redondeado">
          <a:extLst>
            <a:ext uri="{FF2B5EF4-FFF2-40B4-BE49-F238E27FC236}">
              <a16:creationId xmlns:a16="http://schemas.microsoft.com/office/drawing/2014/main" id="{3F475FAD-79AA-4899-AFA8-D4A9F2F3854C}"/>
            </a:ext>
          </a:extLst>
        </xdr:cNvPr>
        <xdr:cNvSpPr/>
      </xdr:nvSpPr>
      <xdr:spPr>
        <a:xfrm>
          <a:off x="441960" y="154305"/>
          <a:ext cx="17369790" cy="51625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47625</xdr:colOff>
      <xdr:row>2</xdr:row>
      <xdr:rowOff>59055</xdr:rowOff>
    </xdr:from>
    <xdr:ext cx="17306925" cy="342900"/>
    <xdr:sp macro="" textlink="">
      <xdr:nvSpPr>
        <xdr:cNvPr id="3" name="6 Rectángulo redondeado">
          <a:extLst>
            <a:ext uri="{FF2B5EF4-FFF2-40B4-BE49-F238E27FC236}">
              <a16:creationId xmlns:a16="http://schemas.microsoft.com/office/drawing/2014/main" id="{4AC14690-ED5C-446F-A972-4BDB6309ED0D}"/>
            </a:ext>
          </a:extLst>
        </xdr:cNvPr>
        <xdr:cNvSpPr/>
      </xdr:nvSpPr>
      <xdr:spPr>
        <a:xfrm>
          <a:off x="495300" y="735330"/>
          <a:ext cx="17306925" cy="3429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 por TSJ</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419099</xdr:colOff>
      <xdr:row>24</xdr:row>
      <xdr:rowOff>180975</xdr:rowOff>
    </xdr:from>
    <xdr:ext cx="17287876" cy="333375"/>
    <xdr:sp macro="" textlink="">
      <xdr:nvSpPr>
        <xdr:cNvPr id="4" name="7 Rectángulo redondeado">
          <a:extLst>
            <a:ext uri="{FF2B5EF4-FFF2-40B4-BE49-F238E27FC236}">
              <a16:creationId xmlns:a16="http://schemas.microsoft.com/office/drawing/2014/main" id="{7EBCECD2-B35E-4A8B-88AA-7E12863629F6}"/>
            </a:ext>
          </a:extLst>
        </xdr:cNvPr>
        <xdr:cNvSpPr/>
      </xdr:nvSpPr>
      <xdr:spPr>
        <a:xfrm>
          <a:off x="419099" y="5972175"/>
          <a:ext cx="1728787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603885</xdr:colOff>
      <xdr:row>3</xdr:row>
      <xdr:rowOff>154305</xdr:rowOff>
    </xdr:from>
    <xdr:to>
      <xdr:col>19</xdr:col>
      <xdr:colOff>592455</xdr:colOff>
      <xdr:row>21</xdr:row>
      <xdr:rowOff>169545</xdr:rowOff>
    </xdr:to>
    <xdr:graphicFrame macro="">
      <xdr:nvGraphicFramePr>
        <xdr:cNvPr id="5" name="Gráfico 4">
          <a:extLst>
            <a:ext uri="{FF2B5EF4-FFF2-40B4-BE49-F238E27FC236}">
              <a16:creationId xmlns:a16="http://schemas.microsoft.com/office/drawing/2014/main" id="{4AEC4EF9-9539-4C07-8D64-E143E2F24E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466725</xdr:colOff>
      <xdr:row>1</xdr:row>
      <xdr:rowOff>0</xdr:rowOff>
    </xdr:from>
    <xdr:to>
      <xdr:col>21</xdr:col>
      <xdr:colOff>542925</xdr:colOff>
      <xdr:row>1</xdr:row>
      <xdr:rowOff>371475</xdr:rowOff>
    </xdr:to>
    <xdr:sp macro="" textlink="">
      <xdr:nvSpPr>
        <xdr:cNvPr id="7" name="8 Pentágono">
          <a:hlinkClick xmlns:r="http://schemas.openxmlformats.org/officeDocument/2006/relationships" r:id="rId2"/>
          <a:extLst>
            <a:ext uri="{FF2B5EF4-FFF2-40B4-BE49-F238E27FC236}">
              <a16:creationId xmlns:a16="http://schemas.microsoft.com/office/drawing/2014/main" id="{C169B06E-019B-41C1-9A2A-5357B89244D7}"/>
            </a:ext>
          </a:extLst>
        </xdr:cNvPr>
        <xdr:cNvSpPr/>
      </xdr:nvSpPr>
      <xdr:spPr>
        <a:xfrm flipH="1">
          <a:off x="17916525" y="161925"/>
          <a:ext cx="895350" cy="3714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152400</xdr:rowOff>
    </xdr:from>
    <xdr:ext cx="17213580" cy="419100"/>
    <xdr:sp macro="" textlink="">
      <xdr:nvSpPr>
        <xdr:cNvPr id="2" name="1 Rectángulo redondeado">
          <a:extLst>
            <a:ext uri="{FF2B5EF4-FFF2-40B4-BE49-F238E27FC236}">
              <a16:creationId xmlns:a16="http://schemas.microsoft.com/office/drawing/2014/main" id="{72E95ADE-42B0-44EC-9506-8E9C897045F8}"/>
            </a:ext>
          </a:extLst>
        </xdr:cNvPr>
        <xdr:cNvSpPr/>
      </xdr:nvSpPr>
      <xdr:spPr>
        <a:xfrm>
          <a:off x="457200" y="152400"/>
          <a:ext cx="1721358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19048</xdr:colOff>
      <xdr:row>2</xdr:row>
      <xdr:rowOff>19050</xdr:rowOff>
    </xdr:from>
    <xdr:ext cx="17217392" cy="333375"/>
    <xdr:sp macro="" textlink="">
      <xdr:nvSpPr>
        <xdr:cNvPr id="3" name="2 Rectángulo redondeado">
          <a:extLst>
            <a:ext uri="{FF2B5EF4-FFF2-40B4-BE49-F238E27FC236}">
              <a16:creationId xmlns:a16="http://schemas.microsoft.com/office/drawing/2014/main" id="{2065357B-A81B-4C6D-AF01-CDC516ADDECE}"/>
            </a:ext>
          </a:extLst>
        </xdr:cNvPr>
        <xdr:cNvSpPr/>
      </xdr:nvSpPr>
      <xdr:spPr>
        <a:xfrm>
          <a:off x="476248" y="735330"/>
          <a:ext cx="17217392"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a:t>
          </a:r>
          <a:r>
            <a:rPr lang="es-ES" sz="1600" b="1" baseline="0">
              <a:latin typeface="Verdana" panose="020B0604030504040204" pitchFamily="34" charset="0"/>
              <a:ea typeface="Verdana" panose="020B0604030504040204" pitchFamily="34" charset="0"/>
              <a:cs typeface="Verdana" panose="020B0604030504040204" pitchFamily="34" charset="0"/>
            </a:rPr>
            <a:t>cedimientos Especiales de </a:t>
          </a:r>
          <a:r>
            <a:rPr lang="es-ES" sz="1600" b="1">
              <a:latin typeface="Verdana" panose="020B0604030504040204" pitchFamily="34" charset="0"/>
              <a:ea typeface="Verdana" panose="020B0604030504040204" pitchFamily="34" charset="0"/>
              <a:cs typeface="Verdana" panose="020B0604030504040204" pitchFamily="34" charset="0"/>
            </a:rPr>
            <a:t>Microempresas presentados por TSJ. Persona jurídica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9</xdr:col>
      <xdr:colOff>678180</xdr:colOff>
      <xdr:row>4</xdr:row>
      <xdr:rowOff>80010</xdr:rowOff>
    </xdr:from>
    <xdr:to>
      <xdr:col>21</xdr:col>
      <xdr:colOff>697229</xdr:colOff>
      <xdr:row>22</xdr:row>
      <xdr:rowOff>99059</xdr:rowOff>
    </xdr:to>
    <xdr:graphicFrame macro="">
      <xdr:nvGraphicFramePr>
        <xdr:cNvPr id="4" name="Gráfico 3">
          <a:extLst>
            <a:ext uri="{FF2B5EF4-FFF2-40B4-BE49-F238E27FC236}">
              <a16:creationId xmlns:a16="http://schemas.microsoft.com/office/drawing/2014/main" id="{16DD5201-42C5-4657-BD30-1AF40F87F7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447673</xdr:colOff>
      <xdr:row>24</xdr:row>
      <xdr:rowOff>120015</xdr:rowOff>
    </xdr:from>
    <xdr:ext cx="17268827" cy="333375"/>
    <xdr:sp macro="" textlink="">
      <xdr:nvSpPr>
        <xdr:cNvPr id="5" name="3 Rectángulo redondeado">
          <a:extLst>
            <a:ext uri="{FF2B5EF4-FFF2-40B4-BE49-F238E27FC236}">
              <a16:creationId xmlns:a16="http://schemas.microsoft.com/office/drawing/2014/main" id="{E77D1DB7-24EC-41BC-AE05-34AA4F2532AD}"/>
            </a:ext>
          </a:extLst>
        </xdr:cNvPr>
        <xdr:cNvSpPr/>
      </xdr:nvSpPr>
      <xdr:spPr>
        <a:xfrm>
          <a:off x="447673" y="6071235"/>
          <a:ext cx="17268827"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de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9</xdr:col>
      <xdr:colOff>731520</xdr:colOff>
      <xdr:row>50</xdr:row>
      <xdr:rowOff>81913</xdr:rowOff>
    </xdr:from>
    <xdr:to>
      <xdr:col>21</xdr:col>
      <xdr:colOff>541020</xdr:colOff>
      <xdr:row>67</xdr:row>
      <xdr:rowOff>175259</xdr:rowOff>
    </xdr:to>
    <xdr:graphicFrame macro="">
      <xdr:nvGraphicFramePr>
        <xdr:cNvPr id="6" name="Gráfico 5">
          <a:extLst>
            <a:ext uri="{FF2B5EF4-FFF2-40B4-BE49-F238E27FC236}">
              <a16:creationId xmlns:a16="http://schemas.microsoft.com/office/drawing/2014/main" id="{69605416-4B30-4089-BE1A-8FD9D10312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114298</xdr:colOff>
      <xdr:row>47</xdr:row>
      <xdr:rowOff>19050</xdr:rowOff>
    </xdr:from>
    <xdr:to>
      <xdr:col>22</xdr:col>
      <xdr:colOff>175260</xdr:colOff>
      <xdr:row>49</xdr:row>
      <xdr:rowOff>28575</xdr:rowOff>
    </xdr:to>
    <xdr:sp macro="" textlink="">
      <xdr:nvSpPr>
        <xdr:cNvPr id="7" name="2 Rectángulo redondeado">
          <a:extLst>
            <a:ext uri="{FF2B5EF4-FFF2-40B4-BE49-F238E27FC236}">
              <a16:creationId xmlns:a16="http://schemas.microsoft.com/office/drawing/2014/main" id="{DE754ABA-C72D-426F-953E-EB901D43389B}"/>
            </a:ext>
          </a:extLst>
        </xdr:cNvPr>
        <xdr:cNvSpPr/>
      </xdr:nvSpPr>
      <xdr:spPr>
        <a:xfrm>
          <a:off x="571498" y="11250930"/>
          <a:ext cx="17129762"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Especiales de Microempresas de personas jurídicas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0</xdr:colOff>
      <xdr:row>1</xdr:row>
      <xdr:rowOff>0</xdr:rowOff>
    </xdr:from>
    <xdr:to>
      <xdr:col>24</xdr:col>
      <xdr:colOff>161925</xdr:colOff>
      <xdr:row>1</xdr:row>
      <xdr:rowOff>381000</xdr:rowOff>
    </xdr:to>
    <xdr:sp macro="" textlink="">
      <xdr:nvSpPr>
        <xdr:cNvPr id="10" name="4 Pentágono">
          <a:hlinkClick xmlns:r="http://schemas.openxmlformats.org/officeDocument/2006/relationships" r:id="rId3"/>
          <a:extLst>
            <a:ext uri="{FF2B5EF4-FFF2-40B4-BE49-F238E27FC236}">
              <a16:creationId xmlns:a16="http://schemas.microsoft.com/office/drawing/2014/main" id="{B67BEB12-3F83-4A75-BA02-26F448DB60D1}"/>
            </a:ext>
          </a:extLst>
        </xdr:cNvPr>
        <xdr:cNvSpPr/>
      </xdr:nvSpPr>
      <xdr:spPr>
        <a:xfrm flipH="1">
          <a:off x="18379440" y="205740"/>
          <a:ext cx="1007745" cy="381000"/>
        </a:xfrm>
        <a:prstGeom prst="homePlate">
          <a:avLst>
            <a:gd name="adj" fmla="val 60370"/>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438148</xdr:colOff>
      <xdr:row>0</xdr:row>
      <xdr:rowOff>180975</xdr:rowOff>
    </xdr:from>
    <xdr:ext cx="17499331" cy="419100"/>
    <xdr:sp macro="" textlink="">
      <xdr:nvSpPr>
        <xdr:cNvPr id="2" name="1 Rectángulo redondeado">
          <a:extLst>
            <a:ext uri="{FF2B5EF4-FFF2-40B4-BE49-F238E27FC236}">
              <a16:creationId xmlns:a16="http://schemas.microsoft.com/office/drawing/2014/main" id="{69E1B7DB-1289-41BE-B2AB-A3A098748566}"/>
            </a:ext>
          </a:extLst>
        </xdr:cNvPr>
        <xdr:cNvSpPr/>
      </xdr:nvSpPr>
      <xdr:spPr>
        <a:xfrm>
          <a:off x="438148" y="180975"/>
          <a:ext cx="1749933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0</xdr:colOff>
      <xdr:row>2</xdr:row>
      <xdr:rowOff>0</xdr:rowOff>
    </xdr:from>
    <xdr:ext cx="17548860" cy="333375"/>
    <xdr:sp macro="" textlink="">
      <xdr:nvSpPr>
        <xdr:cNvPr id="3" name="2 Rectángulo redondeado">
          <a:extLst>
            <a:ext uri="{FF2B5EF4-FFF2-40B4-BE49-F238E27FC236}">
              <a16:creationId xmlns:a16="http://schemas.microsoft.com/office/drawing/2014/main" id="{A9AABF47-848A-4E49-850D-C6AD81173AD7}"/>
            </a:ext>
          </a:extLst>
        </xdr:cNvPr>
        <xdr:cNvSpPr/>
      </xdr:nvSpPr>
      <xdr:spPr>
        <a:xfrm>
          <a:off x="457200" y="716280"/>
          <a:ext cx="175488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a:t>
          </a:r>
          <a:r>
            <a:rPr lang="es-ES" sz="1600" b="1" baseline="0">
              <a:latin typeface="Verdana" panose="020B0604030504040204" pitchFamily="34" charset="0"/>
              <a:ea typeface="Verdana" panose="020B0604030504040204" pitchFamily="34" charset="0"/>
              <a:cs typeface="Verdana" panose="020B0604030504040204" pitchFamily="34" charset="0"/>
            </a:rPr>
            <a:t> Especiales de Microempresas</a:t>
          </a:r>
          <a:r>
            <a:rPr lang="es-ES" sz="1600" b="1">
              <a:latin typeface="Verdana" panose="020B0604030504040204" pitchFamily="34" charset="0"/>
              <a:ea typeface="Verdana" panose="020B0604030504040204" pitchFamily="34" charset="0"/>
              <a:cs typeface="Verdana" panose="020B0604030504040204" pitchFamily="34" charset="0"/>
            </a:rPr>
            <a:t> presentados por TSJ. Persona natural</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571500</xdr:colOff>
      <xdr:row>4</xdr:row>
      <xdr:rowOff>19049</xdr:rowOff>
    </xdr:from>
    <xdr:to>
      <xdr:col>22</xdr:col>
      <xdr:colOff>716280</xdr:colOff>
      <xdr:row>21</xdr:row>
      <xdr:rowOff>161925</xdr:rowOff>
    </xdr:to>
    <xdr:graphicFrame macro="">
      <xdr:nvGraphicFramePr>
        <xdr:cNvPr id="4" name="Gráfico 3">
          <a:extLst>
            <a:ext uri="{FF2B5EF4-FFF2-40B4-BE49-F238E27FC236}">
              <a16:creationId xmlns:a16="http://schemas.microsoft.com/office/drawing/2014/main" id="{39CCA3CF-1129-41A5-A838-4F597A6C1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85725</xdr:colOff>
      <xdr:row>24</xdr:row>
      <xdr:rowOff>209550</xdr:rowOff>
    </xdr:from>
    <xdr:ext cx="17325975" cy="333375"/>
    <xdr:sp macro="" textlink="">
      <xdr:nvSpPr>
        <xdr:cNvPr id="5" name="3 Rectángulo redondeado">
          <a:extLst>
            <a:ext uri="{FF2B5EF4-FFF2-40B4-BE49-F238E27FC236}">
              <a16:creationId xmlns:a16="http://schemas.microsoft.com/office/drawing/2014/main" id="{844DF6D9-7E25-4651-BA9B-06C16A31894E}"/>
            </a:ext>
          </a:extLst>
        </xdr:cNvPr>
        <xdr:cNvSpPr/>
      </xdr:nvSpPr>
      <xdr:spPr>
        <a:xfrm>
          <a:off x="542925" y="6160770"/>
          <a:ext cx="173259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de personas naturales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352425</xdr:colOff>
      <xdr:row>50</xdr:row>
      <xdr:rowOff>7621</xdr:rowOff>
    </xdr:from>
    <xdr:to>
      <xdr:col>23</xdr:col>
      <xdr:colOff>213360</xdr:colOff>
      <xdr:row>68</xdr:row>
      <xdr:rowOff>72390</xdr:rowOff>
    </xdr:to>
    <xdr:graphicFrame macro="">
      <xdr:nvGraphicFramePr>
        <xdr:cNvPr id="6" name="Gráfico 5">
          <a:extLst>
            <a:ext uri="{FF2B5EF4-FFF2-40B4-BE49-F238E27FC236}">
              <a16:creationId xmlns:a16="http://schemas.microsoft.com/office/drawing/2014/main" id="{1147C0F4-3B41-4904-8DF7-3F92D9E51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66674</xdr:colOff>
      <xdr:row>46</xdr:row>
      <xdr:rowOff>129540</xdr:rowOff>
    </xdr:from>
    <xdr:to>
      <xdr:col>23</xdr:col>
      <xdr:colOff>281940</xdr:colOff>
      <xdr:row>48</xdr:row>
      <xdr:rowOff>137160</xdr:rowOff>
    </xdr:to>
    <xdr:sp macro="" textlink="">
      <xdr:nvSpPr>
        <xdr:cNvPr id="7" name="2 Rectángulo redondeado">
          <a:extLst>
            <a:ext uri="{FF2B5EF4-FFF2-40B4-BE49-F238E27FC236}">
              <a16:creationId xmlns:a16="http://schemas.microsoft.com/office/drawing/2014/main" id="{97CD5EA0-9E5B-483C-B734-C17359B5F9D0}"/>
            </a:ext>
          </a:extLst>
        </xdr:cNvPr>
        <xdr:cNvSpPr/>
      </xdr:nvSpPr>
      <xdr:spPr>
        <a:xfrm>
          <a:off x="523874" y="11201400"/>
          <a:ext cx="17611726" cy="32766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Especiales de Microempresas de personas físicas empresarios presentados en los juzgados de lo mercantil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523875</xdr:colOff>
      <xdr:row>1</xdr:row>
      <xdr:rowOff>0</xdr:rowOff>
    </xdr:from>
    <xdr:to>
      <xdr:col>24</xdr:col>
      <xdr:colOff>790575</xdr:colOff>
      <xdr:row>1</xdr:row>
      <xdr:rowOff>419100</xdr:rowOff>
    </xdr:to>
    <xdr:sp macro="" textlink="">
      <xdr:nvSpPr>
        <xdr:cNvPr id="8" name="4 Pentágono">
          <a:hlinkClick xmlns:r="http://schemas.openxmlformats.org/officeDocument/2006/relationships" r:id="rId3"/>
          <a:extLst>
            <a:ext uri="{FF2B5EF4-FFF2-40B4-BE49-F238E27FC236}">
              <a16:creationId xmlns:a16="http://schemas.microsoft.com/office/drawing/2014/main" id="{DC51A22B-9F83-4C66-B088-544019A0E35F}"/>
            </a:ext>
          </a:extLst>
        </xdr:cNvPr>
        <xdr:cNvSpPr/>
      </xdr:nvSpPr>
      <xdr:spPr>
        <a:xfrm flipH="1">
          <a:off x="17583150" y="190500"/>
          <a:ext cx="1085850" cy="419100"/>
        </a:xfrm>
        <a:prstGeom prst="homePlate">
          <a:avLst>
            <a:gd name="adj" fmla="val 107434"/>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428624</xdr:colOff>
      <xdr:row>1</xdr:row>
      <xdr:rowOff>22860</xdr:rowOff>
    </xdr:from>
    <xdr:ext cx="17775556" cy="419100"/>
    <xdr:sp macro="" textlink="">
      <xdr:nvSpPr>
        <xdr:cNvPr id="2" name="1 Rectángulo redondeado">
          <a:extLst>
            <a:ext uri="{FF2B5EF4-FFF2-40B4-BE49-F238E27FC236}">
              <a16:creationId xmlns:a16="http://schemas.microsoft.com/office/drawing/2014/main" id="{900EA9BA-F3F0-4523-956F-8E3E04F387C6}"/>
            </a:ext>
          </a:extLst>
        </xdr:cNvPr>
        <xdr:cNvSpPr/>
      </xdr:nvSpPr>
      <xdr:spPr>
        <a:xfrm>
          <a:off x="428624" y="228600"/>
          <a:ext cx="17775556"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28575</xdr:colOff>
      <xdr:row>1</xdr:row>
      <xdr:rowOff>504825</xdr:rowOff>
    </xdr:from>
    <xdr:ext cx="17665065" cy="333375"/>
    <xdr:sp macro="" textlink="">
      <xdr:nvSpPr>
        <xdr:cNvPr id="3" name="2 Rectángulo redondeado">
          <a:extLst>
            <a:ext uri="{FF2B5EF4-FFF2-40B4-BE49-F238E27FC236}">
              <a16:creationId xmlns:a16="http://schemas.microsoft.com/office/drawing/2014/main" id="{4A4D456A-3A96-432E-A188-0A1A7F32D167}"/>
            </a:ext>
          </a:extLst>
        </xdr:cNvPr>
        <xdr:cNvSpPr/>
      </xdr:nvSpPr>
      <xdr:spPr>
        <a:xfrm>
          <a:off x="485775" y="710565"/>
          <a:ext cx="1766506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Procedimientos Especiales de Microempresas presentados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51435</xdr:colOff>
      <xdr:row>24</xdr:row>
      <xdr:rowOff>142875</xdr:rowOff>
    </xdr:from>
    <xdr:ext cx="17543145" cy="333375"/>
    <xdr:sp macro="" textlink="">
      <xdr:nvSpPr>
        <xdr:cNvPr id="4" name="3 Rectángulo redondeado">
          <a:extLst>
            <a:ext uri="{FF2B5EF4-FFF2-40B4-BE49-F238E27FC236}">
              <a16:creationId xmlns:a16="http://schemas.microsoft.com/office/drawing/2014/main" id="{B767D7F0-8433-484A-A31C-E1BEEFEFFCA9}"/>
            </a:ext>
          </a:extLst>
        </xdr:cNvPr>
        <xdr:cNvSpPr/>
      </xdr:nvSpPr>
      <xdr:spPr>
        <a:xfrm>
          <a:off x="508635" y="6147435"/>
          <a:ext cx="1754314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762000</xdr:colOff>
      <xdr:row>3</xdr:row>
      <xdr:rowOff>152399</xdr:rowOff>
    </xdr:from>
    <xdr:to>
      <xdr:col>18</xdr:col>
      <xdr:colOff>887730</xdr:colOff>
      <xdr:row>22</xdr:row>
      <xdr:rowOff>144780</xdr:rowOff>
    </xdr:to>
    <xdr:graphicFrame macro="">
      <xdr:nvGraphicFramePr>
        <xdr:cNvPr id="5" name="Gráfico 4">
          <a:extLst>
            <a:ext uri="{FF2B5EF4-FFF2-40B4-BE49-F238E27FC236}">
              <a16:creationId xmlns:a16="http://schemas.microsoft.com/office/drawing/2014/main" id="{1D5C40CF-4BCF-4479-97AA-8F9E119FE8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47623</xdr:colOff>
      <xdr:row>47</xdr:row>
      <xdr:rowOff>19050</xdr:rowOff>
    </xdr:from>
    <xdr:to>
      <xdr:col>19</xdr:col>
      <xdr:colOff>548640</xdr:colOff>
      <xdr:row>49</xdr:row>
      <xdr:rowOff>28575</xdr:rowOff>
    </xdr:to>
    <xdr:sp macro="" textlink="">
      <xdr:nvSpPr>
        <xdr:cNvPr id="6" name="2 Rectángulo redondeado">
          <a:extLst>
            <a:ext uri="{FF2B5EF4-FFF2-40B4-BE49-F238E27FC236}">
              <a16:creationId xmlns:a16="http://schemas.microsoft.com/office/drawing/2014/main" id="{E5C793E5-3D3C-4C44-8281-1A5195436CC9}"/>
            </a:ext>
          </a:extLst>
        </xdr:cNvPr>
        <xdr:cNvSpPr/>
      </xdr:nvSpPr>
      <xdr:spPr>
        <a:xfrm>
          <a:off x="504823" y="11304270"/>
          <a:ext cx="17562197"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especiales de microempresas presentados en los juzgados de lo mercantil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121920</xdr:colOff>
      <xdr:row>50</xdr:row>
      <xdr:rowOff>30480</xdr:rowOff>
    </xdr:from>
    <xdr:to>
      <xdr:col>19</xdr:col>
      <xdr:colOff>441960</xdr:colOff>
      <xdr:row>67</xdr:row>
      <xdr:rowOff>142875</xdr:rowOff>
    </xdr:to>
    <xdr:graphicFrame macro="">
      <xdr:nvGraphicFramePr>
        <xdr:cNvPr id="7" name="Gráfico 6">
          <a:extLst>
            <a:ext uri="{FF2B5EF4-FFF2-40B4-BE49-F238E27FC236}">
              <a16:creationId xmlns:a16="http://schemas.microsoft.com/office/drawing/2014/main" id="{C168F5D9-C946-4F40-93A9-7EA4F5ECFF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904874</xdr:colOff>
      <xdr:row>1</xdr:row>
      <xdr:rowOff>0</xdr:rowOff>
    </xdr:from>
    <xdr:to>
      <xdr:col>21</xdr:col>
      <xdr:colOff>209549</xdr:colOff>
      <xdr:row>1</xdr:row>
      <xdr:rowOff>400050</xdr:rowOff>
    </xdr:to>
    <xdr:sp macro="" textlink="">
      <xdr:nvSpPr>
        <xdr:cNvPr id="8" name="4 Pentágono">
          <a:hlinkClick xmlns:r="http://schemas.openxmlformats.org/officeDocument/2006/relationships" r:id="rId3"/>
          <a:extLst>
            <a:ext uri="{FF2B5EF4-FFF2-40B4-BE49-F238E27FC236}">
              <a16:creationId xmlns:a16="http://schemas.microsoft.com/office/drawing/2014/main" id="{74672429-70C1-467E-BA3E-C01677D0918D}"/>
            </a:ext>
          </a:extLst>
        </xdr:cNvPr>
        <xdr:cNvSpPr/>
      </xdr:nvSpPr>
      <xdr:spPr>
        <a:xfrm flipH="1">
          <a:off x="17754599" y="190500"/>
          <a:ext cx="1057275" cy="400050"/>
        </a:xfrm>
        <a:prstGeom prst="homePlate">
          <a:avLst>
            <a:gd name="adj" fmla="val 49370"/>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1</xdr:row>
      <xdr:rowOff>19050</xdr:rowOff>
    </xdr:from>
    <xdr:ext cx="17449799" cy="419100"/>
    <xdr:sp macro="" textlink="">
      <xdr:nvSpPr>
        <xdr:cNvPr id="2" name="1 Rectángulo redondeado">
          <a:extLst>
            <a:ext uri="{FF2B5EF4-FFF2-40B4-BE49-F238E27FC236}">
              <a16:creationId xmlns:a16="http://schemas.microsoft.com/office/drawing/2014/main" id="{F21D9FB7-DC6D-4A13-87BC-BB7794946D5B}"/>
            </a:ext>
          </a:extLst>
        </xdr:cNvPr>
        <xdr:cNvSpPr/>
      </xdr:nvSpPr>
      <xdr:spPr>
        <a:xfrm>
          <a:off x="495300" y="179070"/>
          <a:ext cx="17449799"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28575</xdr:colOff>
      <xdr:row>2</xdr:row>
      <xdr:rowOff>9525</xdr:rowOff>
    </xdr:from>
    <xdr:ext cx="17468850" cy="333375"/>
    <xdr:sp macro="" textlink="">
      <xdr:nvSpPr>
        <xdr:cNvPr id="3" name="2 Rectángulo redondeado">
          <a:extLst>
            <a:ext uri="{FF2B5EF4-FFF2-40B4-BE49-F238E27FC236}">
              <a16:creationId xmlns:a16="http://schemas.microsoft.com/office/drawing/2014/main" id="{9DE2BEA3-C82F-4297-A932-EA9521BAE515}"/>
            </a:ext>
          </a:extLst>
        </xdr:cNvPr>
        <xdr:cNvSpPr/>
      </xdr:nvSpPr>
      <xdr:spPr>
        <a:xfrm>
          <a:off x="476250" y="685800"/>
          <a:ext cx="1746885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a:t>
          </a:r>
          <a:r>
            <a:rPr lang="es-ES" sz="1600" b="1" baseline="0">
              <a:latin typeface="Verdana" panose="020B0604030504040204" pitchFamily="34" charset="0"/>
              <a:ea typeface="Verdana" panose="020B0604030504040204" pitchFamily="34" charset="0"/>
              <a:cs typeface="Verdana" panose="020B0604030504040204" pitchFamily="34" charset="0"/>
            </a:rPr>
            <a:t> Especiales de Microempresas</a:t>
          </a:r>
          <a:r>
            <a:rPr lang="es-ES" sz="1600" b="1">
              <a:latin typeface="Verdana" panose="020B0604030504040204" pitchFamily="34" charset="0"/>
              <a:ea typeface="Verdana" panose="020B0604030504040204" pitchFamily="34" charset="0"/>
              <a:cs typeface="Verdana" panose="020B0604030504040204" pitchFamily="34" charset="0"/>
            </a:rPr>
            <a:t> 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1</xdr:colOff>
      <xdr:row>24</xdr:row>
      <xdr:rowOff>200025</xdr:rowOff>
    </xdr:from>
    <xdr:ext cx="17383124" cy="333375"/>
    <xdr:sp macro="" textlink="">
      <xdr:nvSpPr>
        <xdr:cNvPr id="4" name="3 Rectángulo redondeado">
          <a:extLst>
            <a:ext uri="{FF2B5EF4-FFF2-40B4-BE49-F238E27FC236}">
              <a16:creationId xmlns:a16="http://schemas.microsoft.com/office/drawing/2014/main" id="{E82385C2-2AF0-441A-939C-75E41FF05251}"/>
            </a:ext>
          </a:extLst>
        </xdr:cNvPr>
        <xdr:cNvSpPr/>
      </xdr:nvSpPr>
      <xdr:spPr>
        <a:xfrm>
          <a:off x="447676" y="6048375"/>
          <a:ext cx="1738312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160021</xdr:colOff>
      <xdr:row>4</xdr:row>
      <xdr:rowOff>43815</xdr:rowOff>
    </xdr:from>
    <xdr:to>
      <xdr:col>19</xdr:col>
      <xdr:colOff>441961</xdr:colOff>
      <xdr:row>21</xdr:row>
      <xdr:rowOff>165735</xdr:rowOff>
    </xdr:to>
    <xdr:graphicFrame macro="">
      <xdr:nvGraphicFramePr>
        <xdr:cNvPr id="5" name="Gráfico 4">
          <a:extLst>
            <a:ext uri="{FF2B5EF4-FFF2-40B4-BE49-F238E27FC236}">
              <a16:creationId xmlns:a16="http://schemas.microsoft.com/office/drawing/2014/main" id="{BF4F7830-2C24-4C10-B54E-B4031E35A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1</xdr:row>
      <xdr:rowOff>0</xdr:rowOff>
    </xdr:from>
    <xdr:to>
      <xdr:col>22</xdr:col>
      <xdr:colOff>142876</xdr:colOff>
      <xdr:row>1</xdr:row>
      <xdr:rowOff>373380</xdr:rowOff>
    </xdr:to>
    <xdr:sp macro="" textlink="">
      <xdr:nvSpPr>
        <xdr:cNvPr id="7" name="4 Pentágono">
          <a:hlinkClick xmlns:r="http://schemas.openxmlformats.org/officeDocument/2006/relationships" r:id="rId2"/>
          <a:extLst>
            <a:ext uri="{FF2B5EF4-FFF2-40B4-BE49-F238E27FC236}">
              <a16:creationId xmlns:a16="http://schemas.microsoft.com/office/drawing/2014/main" id="{AFB272D2-654B-4529-A063-76D35528F7E8}"/>
            </a:ext>
          </a:extLst>
        </xdr:cNvPr>
        <xdr:cNvSpPr/>
      </xdr:nvSpPr>
      <xdr:spPr>
        <a:xfrm flipH="1">
          <a:off x="18230850" y="161925"/>
          <a:ext cx="962026" cy="373380"/>
        </a:xfrm>
        <a:prstGeom prst="homePlate">
          <a:avLst>
            <a:gd name="adj" fmla="val 92227"/>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1</xdr:col>
      <xdr:colOff>66675</xdr:colOff>
      <xdr:row>0</xdr:row>
      <xdr:rowOff>152400</xdr:rowOff>
    </xdr:from>
    <xdr:ext cx="16744950" cy="419100"/>
    <xdr:sp macro="" textlink="">
      <xdr:nvSpPr>
        <xdr:cNvPr id="2" name="1 Rectángulo redondeado">
          <a:extLst>
            <a:ext uri="{FF2B5EF4-FFF2-40B4-BE49-F238E27FC236}">
              <a16:creationId xmlns:a16="http://schemas.microsoft.com/office/drawing/2014/main" id="{9AEBB670-5743-4E9E-B93F-AB55068155C3}"/>
            </a:ext>
          </a:extLst>
        </xdr:cNvPr>
        <xdr:cNvSpPr/>
      </xdr:nvSpPr>
      <xdr:spPr>
        <a:xfrm>
          <a:off x="514350" y="152400"/>
          <a:ext cx="167449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1</xdr:row>
      <xdr:rowOff>504825</xdr:rowOff>
    </xdr:from>
    <xdr:ext cx="16811625" cy="333375"/>
    <xdr:sp macro="" textlink="">
      <xdr:nvSpPr>
        <xdr:cNvPr id="3" name="2 Rectángulo redondeado">
          <a:extLst>
            <a:ext uri="{FF2B5EF4-FFF2-40B4-BE49-F238E27FC236}">
              <a16:creationId xmlns:a16="http://schemas.microsoft.com/office/drawing/2014/main" id="{268D4862-8359-4078-9F6F-EF50E923F599}"/>
            </a:ext>
          </a:extLst>
        </xdr:cNvPr>
        <xdr:cNvSpPr/>
      </xdr:nvSpPr>
      <xdr:spPr>
        <a:xfrm>
          <a:off x="476249" y="666750"/>
          <a:ext cx="168116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a:t>
          </a:r>
          <a:r>
            <a:rPr lang="es-ES" sz="1600" b="1" baseline="0">
              <a:latin typeface="Verdana" panose="020B0604030504040204" pitchFamily="34" charset="0"/>
              <a:ea typeface="Verdana" panose="020B0604030504040204" pitchFamily="34" charset="0"/>
              <a:cs typeface="Verdana" panose="020B0604030504040204" pitchFamily="34" charset="0"/>
            </a:rPr>
            <a:t> de Microempresas de continuación </a:t>
          </a:r>
          <a:r>
            <a:rPr lang="es-ES" sz="1600" b="1">
              <a:latin typeface="Verdana" panose="020B0604030504040204" pitchFamily="34" charset="0"/>
              <a:ea typeface="Verdana" panose="020B0604030504040204" pitchFamily="34" charset="0"/>
              <a:cs typeface="Verdana" panose="020B0604030504040204" pitchFamily="34" charset="0"/>
            </a:rPr>
            <a:t>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28575</xdr:colOff>
      <xdr:row>24</xdr:row>
      <xdr:rowOff>85725</xdr:rowOff>
    </xdr:from>
    <xdr:ext cx="16811625" cy="333375"/>
    <xdr:sp macro="" textlink="">
      <xdr:nvSpPr>
        <xdr:cNvPr id="4" name="3 Rectángulo redondeado">
          <a:extLst>
            <a:ext uri="{FF2B5EF4-FFF2-40B4-BE49-F238E27FC236}">
              <a16:creationId xmlns:a16="http://schemas.microsoft.com/office/drawing/2014/main" id="{3B9B3763-CB55-406F-9522-717B9EDEC328}"/>
            </a:ext>
          </a:extLst>
        </xdr:cNvPr>
        <xdr:cNvSpPr/>
      </xdr:nvSpPr>
      <xdr:spPr>
        <a:xfrm>
          <a:off x="485775" y="5983605"/>
          <a:ext cx="168116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de continuación</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624841</xdr:colOff>
      <xdr:row>3</xdr:row>
      <xdr:rowOff>129540</xdr:rowOff>
    </xdr:from>
    <xdr:to>
      <xdr:col>19</xdr:col>
      <xdr:colOff>281940</xdr:colOff>
      <xdr:row>21</xdr:row>
      <xdr:rowOff>114300</xdr:rowOff>
    </xdr:to>
    <xdr:graphicFrame macro="">
      <xdr:nvGraphicFramePr>
        <xdr:cNvPr id="5" name="Gráfico 4">
          <a:extLst>
            <a:ext uri="{FF2B5EF4-FFF2-40B4-BE49-F238E27FC236}">
              <a16:creationId xmlns:a16="http://schemas.microsoft.com/office/drawing/2014/main" id="{960B3B82-75A0-42E9-8627-523E8D504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114298</xdr:colOff>
      <xdr:row>1</xdr:row>
      <xdr:rowOff>0</xdr:rowOff>
    </xdr:from>
    <xdr:to>
      <xdr:col>21</xdr:col>
      <xdr:colOff>276224</xdr:colOff>
      <xdr:row>1</xdr:row>
      <xdr:rowOff>285749</xdr:rowOff>
    </xdr:to>
    <xdr:sp macro="" textlink="">
      <xdr:nvSpPr>
        <xdr:cNvPr id="7" name="4 Pentágono">
          <a:hlinkClick xmlns:r="http://schemas.openxmlformats.org/officeDocument/2006/relationships" r:id="rId2"/>
          <a:extLst>
            <a:ext uri="{FF2B5EF4-FFF2-40B4-BE49-F238E27FC236}">
              <a16:creationId xmlns:a16="http://schemas.microsoft.com/office/drawing/2014/main" id="{6E6F135E-8CF9-4C2F-8936-0E476643D2C4}"/>
            </a:ext>
          </a:extLst>
        </xdr:cNvPr>
        <xdr:cNvSpPr/>
      </xdr:nvSpPr>
      <xdr:spPr>
        <a:xfrm flipH="1">
          <a:off x="17554573" y="161925"/>
          <a:ext cx="971551"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1</xdr:col>
      <xdr:colOff>66675</xdr:colOff>
      <xdr:row>0</xdr:row>
      <xdr:rowOff>152400</xdr:rowOff>
    </xdr:from>
    <xdr:ext cx="16887825" cy="419100"/>
    <xdr:sp macro="" textlink="">
      <xdr:nvSpPr>
        <xdr:cNvPr id="2" name="1 Rectángulo redondeado">
          <a:extLst>
            <a:ext uri="{FF2B5EF4-FFF2-40B4-BE49-F238E27FC236}">
              <a16:creationId xmlns:a16="http://schemas.microsoft.com/office/drawing/2014/main" id="{0C0316AA-8F66-419D-ADF3-7311D0186322}"/>
            </a:ext>
          </a:extLst>
        </xdr:cNvPr>
        <xdr:cNvSpPr/>
      </xdr:nvSpPr>
      <xdr:spPr>
        <a:xfrm>
          <a:off x="514350" y="152400"/>
          <a:ext cx="16887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1</xdr:col>
      <xdr:colOff>28574</xdr:colOff>
      <xdr:row>1</xdr:row>
      <xdr:rowOff>504825</xdr:rowOff>
    </xdr:from>
    <xdr:ext cx="16925926" cy="333375"/>
    <xdr:sp macro="" textlink="">
      <xdr:nvSpPr>
        <xdr:cNvPr id="3" name="2 Rectángulo redondeado">
          <a:extLst>
            <a:ext uri="{FF2B5EF4-FFF2-40B4-BE49-F238E27FC236}">
              <a16:creationId xmlns:a16="http://schemas.microsoft.com/office/drawing/2014/main" id="{027C7E29-727A-4163-B2FB-819BD5830D38}"/>
            </a:ext>
          </a:extLst>
        </xdr:cNvPr>
        <xdr:cNvSpPr/>
      </xdr:nvSpPr>
      <xdr:spPr>
        <a:xfrm>
          <a:off x="476249" y="666750"/>
          <a:ext cx="1692592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a:t>
          </a:r>
          <a:r>
            <a:rPr lang="es-ES" sz="1600" b="1" baseline="0">
              <a:latin typeface="Verdana" panose="020B0604030504040204" pitchFamily="34" charset="0"/>
              <a:ea typeface="Verdana" panose="020B0604030504040204" pitchFamily="34" charset="0"/>
              <a:cs typeface="Verdana" panose="020B0604030504040204" pitchFamily="34" charset="0"/>
            </a:rPr>
            <a:t> de Microempresas de liquidación </a:t>
          </a:r>
          <a:r>
            <a:rPr lang="es-ES" sz="1600" b="1">
              <a:latin typeface="Verdana" panose="020B0604030504040204" pitchFamily="34" charset="0"/>
              <a:ea typeface="Verdana" panose="020B0604030504040204" pitchFamily="34" charset="0"/>
              <a:cs typeface="Verdana" panose="020B0604030504040204" pitchFamily="34" charset="0"/>
            </a:rPr>
            <a:t>aperturados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28575</xdr:colOff>
      <xdr:row>24</xdr:row>
      <xdr:rowOff>85725</xdr:rowOff>
    </xdr:from>
    <xdr:ext cx="16878300" cy="333375"/>
    <xdr:sp macro="" textlink="">
      <xdr:nvSpPr>
        <xdr:cNvPr id="4" name="3 Rectángulo redondeado">
          <a:extLst>
            <a:ext uri="{FF2B5EF4-FFF2-40B4-BE49-F238E27FC236}">
              <a16:creationId xmlns:a16="http://schemas.microsoft.com/office/drawing/2014/main" id="{8FAA35E6-480E-46B7-A757-EA8C88E48AD9}"/>
            </a:ext>
          </a:extLst>
        </xdr:cNvPr>
        <xdr:cNvSpPr/>
      </xdr:nvSpPr>
      <xdr:spPr>
        <a:xfrm>
          <a:off x="476250" y="5915025"/>
          <a:ext cx="168783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de liquidación</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8</xdr:col>
      <xdr:colOff>495301</xdr:colOff>
      <xdr:row>4</xdr:row>
      <xdr:rowOff>38100</xdr:rowOff>
    </xdr:from>
    <xdr:to>
      <xdr:col>19</xdr:col>
      <xdr:colOff>213361</xdr:colOff>
      <xdr:row>21</xdr:row>
      <xdr:rowOff>190500</xdr:rowOff>
    </xdr:to>
    <xdr:graphicFrame macro="">
      <xdr:nvGraphicFramePr>
        <xdr:cNvPr id="5" name="Gráfico 4">
          <a:extLst>
            <a:ext uri="{FF2B5EF4-FFF2-40B4-BE49-F238E27FC236}">
              <a16:creationId xmlns:a16="http://schemas.microsoft.com/office/drawing/2014/main" id="{0131EC40-194B-4994-AC9E-AFC19314EF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1</xdr:row>
      <xdr:rowOff>0</xdr:rowOff>
    </xdr:from>
    <xdr:to>
      <xdr:col>21</xdr:col>
      <xdr:colOff>104775</xdr:colOff>
      <xdr:row>1</xdr:row>
      <xdr:rowOff>400050</xdr:rowOff>
    </xdr:to>
    <xdr:sp macro="" textlink="">
      <xdr:nvSpPr>
        <xdr:cNvPr id="8" name="4 Pentágono">
          <a:hlinkClick xmlns:r="http://schemas.openxmlformats.org/officeDocument/2006/relationships" r:id="rId2"/>
          <a:extLst>
            <a:ext uri="{FF2B5EF4-FFF2-40B4-BE49-F238E27FC236}">
              <a16:creationId xmlns:a16="http://schemas.microsoft.com/office/drawing/2014/main" id="{6006C135-A592-46FD-8039-D25588C6116C}"/>
            </a:ext>
          </a:extLst>
        </xdr:cNvPr>
        <xdr:cNvSpPr/>
      </xdr:nvSpPr>
      <xdr:spPr>
        <a:xfrm flipH="1">
          <a:off x="17440275" y="161925"/>
          <a:ext cx="914400" cy="4000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430530</xdr:colOff>
      <xdr:row>0</xdr:row>
      <xdr:rowOff>129540</xdr:rowOff>
    </xdr:from>
    <xdr:to>
      <xdr:col>24</xdr:col>
      <xdr:colOff>800100</xdr:colOff>
      <xdr:row>1</xdr:row>
      <xdr:rowOff>392430</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430530" y="129540"/>
          <a:ext cx="16809720" cy="42481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xdr:from>
      <xdr:col>0</xdr:col>
      <xdr:colOff>445769</xdr:colOff>
      <xdr:row>1</xdr:row>
      <xdr:rowOff>445770</xdr:rowOff>
    </xdr:from>
    <xdr:to>
      <xdr:col>24</xdr:col>
      <xdr:colOff>847725</xdr:colOff>
      <xdr:row>2</xdr:row>
      <xdr:rowOff>266700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445769" y="607695"/>
          <a:ext cx="16842106" cy="33528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Despidos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9524</xdr:colOff>
      <xdr:row>24</xdr:row>
      <xdr:rowOff>129540</xdr:rowOff>
    </xdr:from>
    <xdr:to>
      <xdr:col>24</xdr:col>
      <xdr:colOff>790575</xdr:colOff>
      <xdr:row>25</xdr:row>
      <xdr:rowOff>293370</xdr:rowOff>
    </xdr:to>
    <xdr:sp macro="" textlink="">
      <xdr:nvSpPr>
        <xdr:cNvPr id="6" name="5 Rectángulo redondeado">
          <a:extLst>
            <a:ext uri="{FF2B5EF4-FFF2-40B4-BE49-F238E27FC236}">
              <a16:creationId xmlns:a16="http://schemas.microsoft.com/office/drawing/2014/main" id="{00000000-0008-0000-0600-000006000000}"/>
            </a:ext>
          </a:extLst>
        </xdr:cNvPr>
        <xdr:cNvSpPr/>
      </xdr:nvSpPr>
      <xdr:spPr>
        <a:xfrm>
          <a:off x="457199" y="5749290"/>
          <a:ext cx="17021176"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Despidos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678872</xdr:colOff>
      <xdr:row>4</xdr:row>
      <xdr:rowOff>6060</xdr:rowOff>
    </xdr:from>
    <xdr:to>
      <xdr:col>24</xdr:col>
      <xdr:colOff>784860</xdr:colOff>
      <xdr:row>22</xdr:row>
      <xdr:rowOff>19396</xdr:rowOff>
    </xdr:to>
    <xdr:graphicFrame macro="">
      <xdr:nvGraphicFramePr>
        <xdr:cNvPr id="7" name="Gráfico 6">
          <a:extLst>
            <a:ext uri="{FF2B5EF4-FFF2-40B4-BE49-F238E27FC236}">
              <a16:creationId xmlns:a16="http://schemas.microsoft.com/office/drawing/2014/main" id="{E2432FFF-C309-48C4-9FA7-355CC1F1E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167640</xdr:colOff>
      <xdr:row>51</xdr:row>
      <xdr:rowOff>28575</xdr:rowOff>
    </xdr:from>
    <xdr:to>
      <xdr:col>24</xdr:col>
      <xdr:colOff>769620</xdr:colOff>
      <xdr:row>68</xdr:row>
      <xdr:rowOff>173355</xdr:rowOff>
    </xdr:to>
    <xdr:graphicFrame macro="">
      <xdr:nvGraphicFramePr>
        <xdr:cNvPr id="8" name="Gráfico 7">
          <a:extLst>
            <a:ext uri="{FF2B5EF4-FFF2-40B4-BE49-F238E27FC236}">
              <a16:creationId xmlns:a16="http://schemas.microsoft.com/office/drawing/2014/main" id="{B8AA7941-61C7-4A0C-A715-161B5F6B1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48</xdr:row>
      <xdr:rowOff>0</xdr:rowOff>
    </xdr:from>
    <xdr:to>
      <xdr:col>24</xdr:col>
      <xdr:colOff>742950</xdr:colOff>
      <xdr:row>50</xdr:row>
      <xdr:rowOff>9525</xdr:rowOff>
    </xdr:to>
    <xdr:sp macro="" textlink="">
      <xdr:nvSpPr>
        <xdr:cNvPr id="9" name="2 Rectángulo redondeado">
          <a:extLst>
            <a:ext uri="{FF2B5EF4-FFF2-40B4-BE49-F238E27FC236}">
              <a16:creationId xmlns:a16="http://schemas.microsoft.com/office/drawing/2014/main" id="{530D8AEC-22E3-4B1D-B1F5-FDE92BC186C0}"/>
            </a:ext>
          </a:extLst>
        </xdr:cNvPr>
        <xdr:cNvSpPr/>
      </xdr:nvSpPr>
      <xdr:spPr>
        <a:xfrm>
          <a:off x="447675" y="10848975"/>
          <a:ext cx="1698307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Demandas de despido presentadas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25</xdr:col>
      <xdr:colOff>0</xdr:colOff>
      <xdr:row>1</xdr:row>
      <xdr:rowOff>0</xdr:rowOff>
    </xdr:from>
    <xdr:to>
      <xdr:col>26</xdr:col>
      <xdr:colOff>114300</xdr:colOff>
      <xdr:row>1</xdr:row>
      <xdr:rowOff>438150</xdr:rowOff>
    </xdr:to>
    <xdr:sp macro="" textlink="">
      <xdr:nvSpPr>
        <xdr:cNvPr id="10" name="6 Pentágono">
          <a:hlinkClick xmlns:r="http://schemas.openxmlformats.org/officeDocument/2006/relationships" r:id="rId3"/>
          <a:extLst>
            <a:ext uri="{FF2B5EF4-FFF2-40B4-BE49-F238E27FC236}">
              <a16:creationId xmlns:a16="http://schemas.microsoft.com/office/drawing/2014/main" id="{EC157D69-7500-4E58-A990-EFC1A8342FE7}"/>
            </a:ext>
          </a:extLst>
        </xdr:cNvPr>
        <xdr:cNvSpPr/>
      </xdr:nvSpPr>
      <xdr:spPr>
        <a:xfrm flipH="1">
          <a:off x="17516475" y="161925"/>
          <a:ext cx="942975"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57150</xdr:colOff>
      <xdr:row>0</xdr:row>
      <xdr:rowOff>95250</xdr:rowOff>
    </xdr:from>
    <xdr:to>
      <xdr:col>24</xdr:col>
      <xdr:colOff>595746</xdr:colOff>
      <xdr:row>1</xdr:row>
      <xdr:rowOff>352425</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514350" y="95250"/>
          <a:ext cx="16395123" cy="416502"/>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xdr:from>
      <xdr:col>0</xdr:col>
      <xdr:colOff>447672</xdr:colOff>
      <xdr:row>1</xdr:row>
      <xdr:rowOff>485775</xdr:rowOff>
    </xdr:from>
    <xdr:to>
      <xdr:col>24</xdr:col>
      <xdr:colOff>574964</xdr:colOff>
      <xdr:row>2</xdr:row>
      <xdr:rowOff>304800</xdr:rowOff>
    </xdr:to>
    <xdr:sp macro="" textlink="">
      <xdr:nvSpPr>
        <xdr:cNvPr id="8" name="7 Rectángulo redondeado">
          <a:extLst>
            <a:ext uri="{FF2B5EF4-FFF2-40B4-BE49-F238E27FC236}">
              <a16:creationId xmlns:a16="http://schemas.microsoft.com/office/drawing/2014/main" id="{00000000-0008-0000-0700-000008000000}"/>
            </a:ext>
          </a:extLst>
        </xdr:cNvPr>
        <xdr:cNvSpPr/>
      </xdr:nvSpPr>
      <xdr:spPr>
        <a:xfrm>
          <a:off x="447672" y="645102"/>
          <a:ext cx="16441019" cy="33164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Reclamaciones de cantidad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24</xdr:row>
      <xdr:rowOff>228600</xdr:rowOff>
    </xdr:from>
    <xdr:to>
      <xdr:col>24</xdr:col>
      <xdr:colOff>498764</xdr:colOff>
      <xdr:row>25</xdr:row>
      <xdr:rowOff>66675</xdr:rowOff>
    </xdr:to>
    <xdr:sp macro="" textlink="">
      <xdr:nvSpPr>
        <xdr:cNvPr id="9" name="8 Rectángulo redondeado">
          <a:extLst>
            <a:ext uri="{FF2B5EF4-FFF2-40B4-BE49-F238E27FC236}">
              <a16:creationId xmlns:a16="http://schemas.microsoft.com/office/drawing/2014/main" id="{00000000-0008-0000-0700-000009000000}"/>
            </a:ext>
          </a:extLst>
        </xdr:cNvPr>
        <xdr:cNvSpPr/>
      </xdr:nvSpPr>
      <xdr:spPr>
        <a:xfrm>
          <a:off x="533400" y="5978236"/>
          <a:ext cx="16279091" cy="336839"/>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Reclamaciones de cantidad</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76200</xdr:colOff>
      <xdr:row>3</xdr:row>
      <xdr:rowOff>152400</xdr:rowOff>
    </xdr:from>
    <xdr:to>
      <xdr:col>24</xdr:col>
      <xdr:colOff>400050</xdr:colOff>
      <xdr:row>21</xdr:row>
      <xdr:rowOff>205740</xdr:rowOff>
    </xdr:to>
    <xdr:graphicFrame macro="">
      <xdr:nvGraphicFramePr>
        <xdr:cNvPr id="7" name="Gráfico 6">
          <a:extLst>
            <a:ext uri="{FF2B5EF4-FFF2-40B4-BE49-F238E27FC236}">
              <a16:creationId xmlns:a16="http://schemas.microsoft.com/office/drawing/2014/main" id="{B5DFA63A-9428-4FDA-B120-EFED9B2221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320040</xdr:colOff>
      <xdr:row>50</xdr:row>
      <xdr:rowOff>26668</xdr:rowOff>
    </xdr:from>
    <xdr:to>
      <xdr:col>23</xdr:col>
      <xdr:colOff>723900</xdr:colOff>
      <xdr:row>69</xdr:row>
      <xdr:rowOff>91440</xdr:rowOff>
    </xdr:to>
    <xdr:graphicFrame macro="">
      <xdr:nvGraphicFramePr>
        <xdr:cNvPr id="10" name="Gráfico 9">
          <a:extLst>
            <a:ext uri="{FF2B5EF4-FFF2-40B4-BE49-F238E27FC236}">
              <a16:creationId xmlns:a16="http://schemas.microsoft.com/office/drawing/2014/main" id="{F7A83F79-4F51-46E6-B625-A29D549D5D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9522</xdr:colOff>
      <xdr:row>46</xdr:row>
      <xdr:rowOff>142875</xdr:rowOff>
    </xdr:from>
    <xdr:to>
      <xdr:col>23</xdr:col>
      <xdr:colOff>723900</xdr:colOff>
      <xdr:row>48</xdr:row>
      <xdr:rowOff>152400</xdr:rowOff>
    </xdr:to>
    <xdr:sp macro="" textlink="">
      <xdr:nvSpPr>
        <xdr:cNvPr id="11" name="2 Rectángulo redondeado">
          <a:extLst>
            <a:ext uri="{FF2B5EF4-FFF2-40B4-BE49-F238E27FC236}">
              <a16:creationId xmlns:a16="http://schemas.microsoft.com/office/drawing/2014/main" id="{6F216E05-B074-4BA9-AFCC-0A4B872B4CB8}"/>
            </a:ext>
          </a:extLst>
        </xdr:cNvPr>
        <xdr:cNvSpPr/>
      </xdr:nvSpPr>
      <xdr:spPr>
        <a:xfrm>
          <a:off x="457197" y="10887075"/>
          <a:ext cx="17002128"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Demandas de reclamación de cantidad presentadas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25</xdr:col>
      <xdr:colOff>0</xdr:colOff>
      <xdr:row>1</xdr:row>
      <xdr:rowOff>0</xdr:rowOff>
    </xdr:from>
    <xdr:to>
      <xdr:col>26</xdr:col>
      <xdr:colOff>291466</xdr:colOff>
      <xdr:row>1</xdr:row>
      <xdr:rowOff>419100</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CCF3F917-C518-4151-A044-5203F71E7738}"/>
            </a:ext>
          </a:extLst>
        </xdr:cNvPr>
        <xdr:cNvSpPr/>
      </xdr:nvSpPr>
      <xdr:spPr>
        <a:xfrm flipH="1">
          <a:off x="17165782" y="159327"/>
          <a:ext cx="1143520" cy="41910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19050</xdr:colOff>
      <xdr:row>1</xdr:row>
      <xdr:rowOff>9524</xdr:rowOff>
    </xdr:from>
    <xdr:to>
      <xdr:col>21</xdr:col>
      <xdr:colOff>114300</xdr:colOff>
      <xdr:row>1</xdr:row>
      <xdr:rowOff>438150</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466725" y="133349"/>
          <a:ext cx="17278350" cy="42862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9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civiles t.i.</a:t>
          </a:r>
        </a:p>
      </xdr:txBody>
    </xdr:sp>
    <xdr:clientData/>
  </xdr:twoCellAnchor>
  <xdr:twoCellAnchor>
    <xdr:from>
      <xdr:col>1</xdr:col>
      <xdr:colOff>19048</xdr:colOff>
      <xdr:row>2</xdr:row>
      <xdr:rowOff>0</xdr:rowOff>
    </xdr:from>
    <xdr:to>
      <xdr:col>21</xdr:col>
      <xdr:colOff>104775</xdr:colOff>
      <xdr:row>3</xdr:row>
      <xdr:rowOff>19050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466723" y="638175"/>
          <a:ext cx="17268827" cy="4095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Ejecuciones hipotecarias presentadas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28575</xdr:colOff>
      <xdr:row>24</xdr:row>
      <xdr:rowOff>171450</xdr:rowOff>
    </xdr:from>
    <xdr:to>
      <xdr:col>20</xdr:col>
      <xdr:colOff>838200</xdr:colOff>
      <xdr:row>25</xdr:row>
      <xdr:rowOff>9525</xdr:rowOff>
    </xdr:to>
    <xdr:sp macro="" textlink="">
      <xdr:nvSpPr>
        <xdr:cNvPr id="4" name="3 Rectángulo redondeado">
          <a:extLst>
            <a:ext uri="{FF2B5EF4-FFF2-40B4-BE49-F238E27FC236}">
              <a16:creationId xmlns:a16="http://schemas.microsoft.com/office/drawing/2014/main" id="{00000000-0008-0000-0800-000004000000}"/>
            </a:ext>
          </a:extLst>
        </xdr:cNvPr>
        <xdr:cNvSpPr/>
      </xdr:nvSpPr>
      <xdr:spPr>
        <a:xfrm>
          <a:off x="485775" y="5939790"/>
          <a:ext cx="1678114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Ejecuciones hipotecarias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76200</xdr:colOff>
      <xdr:row>4</xdr:row>
      <xdr:rowOff>64770</xdr:rowOff>
    </xdr:from>
    <xdr:to>
      <xdr:col>20</xdr:col>
      <xdr:colOff>9524</xdr:colOff>
      <xdr:row>21</xdr:row>
      <xdr:rowOff>198120</xdr:rowOff>
    </xdr:to>
    <xdr:graphicFrame macro="">
      <xdr:nvGraphicFramePr>
        <xdr:cNvPr id="8" name="Gráfico 7">
          <a:extLst>
            <a:ext uri="{FF2B5EF4-FFF2-40B4-BE49-F238E27FC236}">
              <a16:creationId xmlns:a16="http://schemas.microsoft.com/office/drawing/2014/main" id="{19D840E0-D598-44B7-92EA-74F3774D0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76200</xdr:colOff>
      <xdr:row>49</xdr:row>
      <xdr:rowOff>135253</xdr:rowOff>
    </xdr:from>
    <xdr:to>
      <xdr:col>21</xdr:col>
      <xdr:colOff>144780</xdr:colOff>
      <xdr:row>70</xdr:row>
      <xdr:rowOff>32384</xdr:rowOff>
    </xdr:to>
    <xdr:graphicFrame macro="">
      <xdr:nvGraphicFramePr>
        <xdr:cNvPr id="10" name="Gráfico 9">
          <a:extLst>
            <a:ext uri="{FF2B5EF4-FFF2-40B4-BE49-F238E27FC236}">
              <a16:creationId xmlns:a16="http://schemas.microsoft.com/office/drawing/2014/main" id="{690D0B5C-5C39-44D1-BCA6-12E40AA2D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47</xdr:row>
      <xdr:rowOff>45720</xdr:rowOff>
    </xdr:from>
    <xdr:to>
      <xdr:col>21</xdr:col>
      <xdr:colOff>22860</xdr:colOff>
      <xdr:row>49</xdr:row>
      <xdr:rowOff>55245</xdr:rowOff>
    </xdr:to>
    <xdr:sp macro="" textlink="">
      <xdr:nvSpPr>
        <xdr:cNvPr id="11" name="2 Rectángulo redondeado">
          <a:extLst>
            <a:ext uri="{FF2B5EF4-FFF2-40B4-BE49-F238E27FC236}">
              <a16:creationId xmlns:a16="http://schemas.microsoft.com/office/drawing/2014/main" id="{1CB1BDFF-512C-42C6-932E-2B488F901B3E}"/>
            </a:ext>
          </a:extLst>
        </xdr:cNvPr>
        <xdr:cNvSpPr/>
      </xdr:nvSpPr>
      <xdr:spPr>
        <a:xfrm>
          <a:off x="0" y="11155680"/>
          <a:ext cx="17305020"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Ejecuciones hipotecarias presentadas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0</xdr:colOff>
      <xdr:row>1</xdr:row>
      <xdr:rowOff>0</xdr:rowOff>
    </xdr:from>
    <xdr:to>
      <xdr:col>23</xdr:col>
      <xdr:colOff>76201</xdr:colOff>
      <xdr:row>1</xdr:row>
      <xdr:rowOff>400050</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3A87FA72-94A9-4B73-8190-280DA9B4A1CA}"/>
            </a:ext>
          </a:extLst>
        </xdr:cNvPr>
        <xdr:cNvSpPr/>
      </xdr:nvSpPr>
      <xdr:spPr>
        <a:xfrm flipH="1">
          <a:off x="18459450" y="123825"/>
          <a:ext cx="904876" cy="400050"/>
        </a:xfrm>
        <a:prstGeom prst="homePlate">
          <a:avLst>
            <a:gd name="adj" fmla="val 37147"/>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114299</xdr:colOff>
      <xdr:row>1</xdr:row>
      <xdr:rowOff>47625</xdr:rowOff>
    </xdr:from>
    <xdr:to>
      <xdr:col>23</xdr:col>
      <xdr:colOff>761999</xdr:colOff>
      <xdr:row>1</xdr:row>
      <xdr:rowOff>466725</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561974" y="209550"/>
          <a:ext cx="17059275"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9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secciones civiles t.i.</a:t>
          </a:r>
        </a:p>
      </xdr:txBody>
    </xdr:sp>
    <xdr:clientData/>
  </xdr:twoCellAnchor>
  <xdr:twoCellAnchor>
    <xdr:from>
      <xdr:col>1</xdr:col>
      <xdr:colOff>95252</xdr:colOff>
      <xdr:row>2</xdr:row>
      <xdr:rowOff>9525</xdr:rowOff>
    </xdr:from>
    <xdr:to>
      <xdr:col>23</xdr:col>
      <xdr:colOff>771525</xdr:colOff>
      <xdr:row>2</xdr:row>
      <xdr:rowOff>342900</xdr:rowOff>
    </xdr:to>
    <xdr:sp macro="" textlink="">
      <xdr:nvSpPr>
        <xdr:cNvPr id="5" name="4 Rectángulo redondeado">
          <a:extLst>
            <a:ext uri="{FF2B5EF4-FFF2-40B4-BE49-F238E27FC236}">
              <a16:creationId xmlns:a16="http://schemas.microsoft.com/office/drawing/2014/main" id="{00000000-0008-0000-0900-000005000000}"/>
            </a:ext>
          </a:extLst>
        </xdr:cNvPr>
        <xdr:cNvSpPr/>
      </xdr:nvSpPr>
      <xdr:spPr>
        <a:xfrm>
          <a:off x="542927" y="685800"/>
          <a:ext cx="17087848"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Procedimientos Monitorios presentados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24</xdr:row>
      <xdr:rowOff>219075</xdr:rowOff>
    </xdr:from>
    <xdr:to>
      <xdr:col>24</xdr:col>
      <xdr:colOff>38100</xdr:colOff>
      <xdr:row>25</xdr:row>
      <xdr:rowOff>285750</xdr:rowOff>
    </xdr:to>
    <xdr:sp macro="" textlink="">
      <xdr:nvSpPr>
        <xdr:cNvPr id="6" name="5 Rectángulo redondeado">
          <a:extLst>
            <a:ext uri="{FF2B5EF4-FFF2-40B4-BE49-F238E27FC236}">
              <a16:creationId xmlns:a16="http://schemas.microsoft.com/office/drawing/2014/main" id="{00000000-0008-0000-0900-000006000000}"/>
            </a:ext>
          </a:extLst>
        </xdr:cNvPr>
        <xdr:cNvSpPr/>
      </xdr:nvSpPr>
      <xdr:spPr>
        <a:xfrm>
          <a:off x="447675" y="5838825"/>
          <a:ext cx="17278350" cy="31432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Monitorios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76200</xdr:colOff>
      <xdr:row>4</xdr:row>
      <xdr:rowOff>9525</xdr:rowOff>
    </xdr:from>
    <xdr:to>
      <xdr:col>23</xdr:col>
      <xdr:colOff>304800</xdr:colOff>
      <xdr:row>21</xdr:row>
      <xdr:rowOff>161925</xdr:rowOff>
    </xdr:to>
    <xdr:graphicFrame macro="">
      <xdr:nvGraphicFramePr>
        <xdr:cNvPr id="8" name="Gráfico 7">
          <a:extLst>
            <a:ext uri="{FF2B5EF4-FFF2-40B4-BE49-F238E27FC236}">
              <a16:creationId xmlns:a16="http://schemas.microsoft.com/office/drawing/2014/main" id="{B6C24134-69F9-4327-83D7-C6E14D51E1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822960</xdr:colOff>
      <xdr:row>51</xdr:row>
      <xdr:rowOff>70483</xdr:rowOff>
    </xdr:from>
    <xdr:to>
      <xdr:col>23</xdr:col>
      <xdr:colOff>563880</xdr:colOff>
      <xdr:row>69</xdr:row>
      <xdr:rowOff>20954</xdr:rowOff>
    </xdr:to>
    <xdr:graphicFrame macro="">
      <xdr:nvGraphicFramePr>
        <xdr:cNvPr id="9" name="Gráfico 8">
          <a:extLst>
            <a:ext uri="{FF2B5EF4-FFF2-40B4-BE49-F238E27FC236}">
              <a16:creationId xmlns:a16="http://schemas.microsoft.com/office/drawing/2014/main" id="{790214F6-7834-4937-AE48-52E50A2DD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9524</xdr:colOff>
      <xdr:row>48</xdr:row>
      <xdr:rowOff>0</xdr:rowOff>
    </xdr:from>
    <xdr:to>
      <xdr:col>23</xdr:col>
      <xdr:colOff>809625</xdr:colOff>
      <xdr:row>50</xdr:row>
      <xdr:rowOff>9525</xdr:rowOff>
    </xdr:to>
    <xdr:sp macro="" textlink="">
      <xdr:nvSpPr>
        <xdr:cNvPr id="10" name="2 Rectángulo redondeado">
          <a:extLst>
            <a:ext uri="{FF2B5EF4-FFF2-40B4-BE49-F238E27FC236}">
              <a16:creationId xmlns:a16="http://schemas.microsoft.com/office/drawing/2014/main" id="{BA475849-DEE8-42F5-937C-C646AB1F6D1C}"/>
            </a:ext>
          </a:extLst>
        </xdr:cNvPr>
        <xdr:cNvSpPr/>
      </xdr:nvSpPr>
      <xdr:spPr>
        <a:xfrm>
          <a:off x="457199" y="10868025"/>
          <a:ext cx="17211676"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Procesos monitorios presentados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828674</xdr:colOff>
      <xdr:row>1</xdr:row>
      <xdr:rowOff>0</xdr:rowOff>
    </xdr:from>
    <xdr:to>
      <xdr:col>25</xdr:col>
      <xdr:colOff>228600</xdr:colOff>
      <xdr:row>1</xdr:row>
      <xdr:rowOff>361950</xdr:rowOff>
    </xdr:to>
    <xdr:sp macro="" textlink="">
      <xdr:nvSpPr>
        <xdr:cNvPr id="3" name="6 Pentágono">
          <a:hlinkClick xmlns:r="http://schemas.openxmlformats.org/officeDocument/2006/relationships" r:id="rId1"/>
          <a:extLst>
            <a:ext uri="{FF2B5EF4-FFF2-40B4-BE49-F238E27FC236}">
              <a16:creationId xmlns:a16="http://schemas.microsoft.com/office/drawing/2014/main" id="{722B5B16-BB54-43FA-8C19-75C5E57E6B2B}"/>
            </a:ext>
          </a:extLst>
        </xdr:cNvPr>
        <xdr:cNvSpPr/>
      </xdr:nvSpPr>
      <xdr:spPr>
        <a:xfrm flipH="1">
          <a:off x="17687924" y="161925"/>
          <a:ext cx="1057276" cy="3619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38100</xdr:colOff>
      <xdr:row>1</xdr:row>
      <xdr:rowOff>19050</xdr:rowOff>
    </xdr:from>
    <xdr:to>
      <xdr:col>42</xdr:col>
      <xdr:colOff>693420</xdr:colOff>
      <xdr:row>1</xdr:row>
      <xdr:rowOff>438150</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46760" y="179070"/>
          <a:ext cx="16413480"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xdr:from>
      <xdr:col>1</xdr:col>
      <xdr:colOff>28575</xdr:colOff>
      <xdr:row>2</xdr:row>
      <xdr:rowOff>9525</xdr:rowOff>
    </xdr:from>
    <xdr:to>
      <xdr:col>42</xdr:col>
      <xdr:colOff>701040</xdr:colOff>
      <xdr:row>2</xdr:row>
      <xdr:rowOff>342900</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37235" y="680085"/>
          <a:ext cx="1643062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recibidos en el Servicio Común por TSJ</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9525</xdr:colOff>
      <xdr:row>25</xdr:row>
      <xdr:rowOff>180975</xdr:rowOff>
    </xdr:from>
    <xdr:to>
      <xdr:col>42</xdr:col>
      <xdr:colOff>594360</xdr:colOff>
      <xdr:row>26</xdr:row>
      <xdr:rowOff>19050</xdr:rowOff>
    </xdr:to>
    <xdr:sp macro="" textlink="">
      <xdr:nvSpPr>
        <xdr:cNvPr id="4" name="3 Rectángulo redondeado">
          <a:extLst>
            <a:ext uri="{FF2B5EF4-FFF2-40B4-BE49-F238E27FC236}">
              <a16:creationId xmlns:a16="http://schemas.microsoft.com/office/drawing/2014/main" id="{00000000-0008-0000-0A00-000004000000}"/>
            </a:ext>
          </a:extLst>
        </xdr:cNvPr>
        <xdr:cNvSpPr/>
      </xdr:nvSpPr>
      <xdr:spPr>
        <a:xfrm>
          <a:off x="718185" y="6200775"/>
          <a:ext cx="1634299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recibidos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42</xdr:col>
      <xdr:colOff>809625</xdr:colOff>
      <xdr:row>1</xdr:row>
      <xdr:rowOff>9525</xdr:rowOff>
    </xdr:from>
    <xdr:to>
      <xdr:col>44</xdr:col>
      <xdr:colOff>1</xdr:colOff>
      <xdr:row>1</xdr:row>
      <xdr:rowOff>295274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68402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19051</xdr:colOff>
      <xdr:row>1</xdr:row>
      <xdr:rowOff>19050</xdr:rowOff>
    </xdr:from>
    <xdr:to>
      <xdr:col>42</xdr:col>
      <xdr:colOff>701040</xdr:colOff>
      <xdr:row>1</xdr:row>
      <xdr:rowOff>438150</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27711" y="179070"/>
          <a:ext cx="16455389"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xdr:from>
      <xdr:col>1</xdr:col>
      <xdr:colOff>9525</xdr:colOff>
      <xdr:row>1</xdr:row>
      <xdr:rowOff>504825</xdr:rowOff>
    </xdr:from>
    <xdr:to>
      <xdr:col>42</xdr:col>
      <xdr:colOff>693420</xdr:colOff>
      <xdr:row>2</xdr:row>
      <xdr:rowOff>323850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18185" y="664845"/>
          <a:ext cx="16457295" cy="32956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con cumplimiento positivo en el Servicio Comun  por TSJ</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708658</xdr:colOff>
      <xdr:row>24</xdr:row>
      <xdr:rowOff>285751</xdr:rowOff>
    </xdr:from>
    <xdr:to>
      <xdr:col>42</xdr:col>
      <xdr:colOff>662939</xdr:colOff>
      <xdr:row>25</xdr:row>
      <xdr:rowOff>1</xdr:rowOff>
    </xdr:to>
    <xdr:sp macro="" textlink="">
      <xdr:nvSpPr>
        <xdr:cNvPr id="4" name="3 Rectángulo redondeado">
          <a:extLst>
            <a:ext uri="{FF2B5EF4-FFF2-40B4-BE49-F238E27FC236}">
              <a16:creationId xmlns:a16="http://schemas.microsoft.com/office/drawing/2014/main" id="{00000000-0008-0000-0B00-000004000000}"/>
            </a:ext>
          </a:extLst>
        </xdr:cNvPr>
        <xdr:cNvSpPr/>
      </xdr:nvSpPr>
      <xdr:spPr>
        <a:xfrm>
          <a:off x="708658" y="6145531"/>
          <a:ext cx="16436341" cy="33909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con cumplimiento positivo</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42</xdr:col>
      <xdr:colOff>790575</xdr:colOff>
      <xdr:row>1</xdr:row>
      <xdr:rowOff>0</xdr:rowOff>
    </xdr:from>
    <xdr:to>
      <xdr:col>43</xdr:col>
      <xdr:colOff>800101</xdr:colOff>
      <xdr:row>1</xdr:row>
      <xdr:rowOff>285749</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B00-000007000000}"/>
            </a:ext>
          </a:extLst>
        </xdr:cNvPr>
        <xdr:cNvSpPr/>
      </xdr:nvSpPr>
      <xdr:spPr>
        <a:xfrm flipH="1">
          <a:off x="16840200"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38099</xdr:colOff>
      <xdr:row>1</xdr:row>
      <xdr:rowOff>0</xdr:rowOff>
    </xdr:from>
    <xdr:to>
      <xdr:col>19</xdr:col>
      <xdr:colOff>796290</xdr:colOff>
      <xdr:row>1</xdr:row>
      <xdr:rowOff>419100</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495299" y="160020"/>
          <a:ext cx="16908781"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66675</xdr:colOff>
      <xdr:row>2</xdr:row>
      <xdr:rowOff>9525</xdr:rowOff>
    </xdr:from>
    <xdr:to>
      <xdr:col>19</xdr:col>
      <xdr:colOff>796290</xdr:colOff>
      <xdr:row>2</xdr:row>
      <xdr:rowOff>342900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523875" y="680085"/>
          <a:ext cx="1687258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Total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28575</xdr:colOff>
      <xdr:row>25</xdr:row>
      <xdr:rowOff>28575</xdr:rowOff>
    </xdr:from>
    <xdr:to>
      <xdr:col>20</xdr:col>
      <xdr:colOff>0</xdr:colOff>
      <xdr:row>26</xdr:row>
      <xdr:rowOff>186690</xdr:rowOff>
    </xdr:to>
    <xdr:sp macro="" textlink="">
      <xdr:nvSpPr>
        <xdr:cNvPr id="4" name="3 Rectángulo redondeado">
          <a:extLst>
            <a:ext uri="{FF2B5EF4-FFF2-40B4-BE49-F238E27FC236}">
              <a16:creationId xmlns:a16="http://schemas.microsoft.com/office/drawing/2014/main" id="{00000000-0008-0000-0C00-000004000000}"/>
            </a:ext>
          </a:extLst>
        </xdr:cNvPr>
        <xdr:cNvSpPr/>
      </xdr:nvSpPr>
      <xdr:spPr>
        <a:xfrm>
          <a:off x="485775" y="6246495"/>
          <a:ext cx="16956405" cy="33337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Total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38100</xdr:colOff>
      <xdr:row>4</xdr:row>
      <xdr:rowOff>40004</xdr:rowOff>
    </xdr:from>
    <xdr:to>
      <xdr:col>19</xdr:col>
      <xdr:colOff>777240</xdr:colOff>
      <xdr:row>21</xdr:row>
      <xdr:rowOff>209549</xdr:rowOff>
    </xdr:to>
    <xdr:graphicFrame macro="">
      <xdr:nvGraphicFramePr>
        <xdr:cNvPr id="6" name="Gráfico 5">
          <a:extLst>
            <a:ext uri="{FF2B5EF4-FFF2-40B4-BE49-F238E27FC236}">
              <a16:creationId xmlns:a16="http://schemas.microsoft.com/office/drawing/2014/main" id="{77714DE5-F980-4E17-87E9-D56A635D0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800099</xdr:colOff>
      <xdr:row>52</xdr:row>
      <xdr:rowOff>19049</xdr:rowOff>
    </xdr:from>
    <xdr:to>
      <xdr:col>20</xdr:col>
      <xdr:colOff>60960</xdr:colOff>
      <xdr:row>69</xdr:row>
      <xdr:rowOff>238124</xdr:rowOff>
    </xdr:to>
    <xdr:graphicFrame macro="">
      <xdr:nvGraphicFramePr>
        <xdr:cNvPr id="8" name="Gráfico 7">
          <a:extLst>
            <a:ext uri="{FF2B5EF4-FFF2-40B4-BE49-F238E27FC236}">
              <a16:creationId xmlns:a16="http://schemas.microsoft.com/office/drawing/2014/main" id="{9F9B88D0-7D0E-4AE2-A982-6BB4A655FE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57148</xdr:colOff>
      <xdr:row>48</xdr:row>
      <xdr:rowOff>171450</xdr:rowOff>
    </xdr:from>
    <xdr:to>
      <xdr:col>20</xdr:col>
      <xdr:colOff>68580</xdr:colOff>
      <xdr:row>50</xdr:row>
      <xdr:rowOff>180975</xdr:rowOff>
    </xdr:to>
    <xdr:sp macro="" textlink="">
      <xdr:nvSpPr>
        <xdr:cNvPr id="9" name="2 Rectángulo redondeado">
          <a:extLst>
            <a:ext uri="{FF2B5EF4-FFF2-40B4-BE49-F238E27FC236}">
              <a16:creationId xmlns:a16="http://schemas.microsoft.com/office/drawing/2014/main" id="{C96273D5-12FB-4749-B579-57E77DD4FE83}"/>
            </a:ext>
          </a:extLst>
        </xdr:cNvPr>
        <xdr:cNvSpPr/>
      </xdr:nvSpPr>
      <xdr:spPr>
        <a:xfrm>
          <a:off x="514348" y="11494770"/>
          <a:ext cx="17034512" cy="39052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21</xdr:col>
      <xdr:colOff>0</xdr:colOff>
      <xdr:row>1</xdr:row>
      <xdr:rowOff>0</xdr:rowOff>
    </xdr:from>
    <xdr:to>
      <xdr:col>22</xdr:col>
      <xdr:colOff>228600</xdr:colOff>
      <xdr:row>1</xdr:row>
      <xdr:rowOff>409575</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106A13A1-7C5C-4714-9485-A7128F41A626}"/>
            </a:ext>
          </a:extLst>
        </xdr:cNvPr>
        <xdr:cNvSpPr/>
      </xdr:nvSpPr>
      <xdr:spPr>
        <a:xfrm flipH="1">
          <a:off x="18204180" y="160020"/>
          <a:ext cx="108204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9526</xdr:colOff>
      <xdr:row>0</xdr:row>
      <xdr:rowOff>133350</xdr:rowOff>
    </xdr:from>
    <xdr:to>
      <xdr:col>24</xdr:col>
      <xdr:colOff>137160</xdr:colOff>
      <xdr:row>1</xdr:row>
      <xdr:rowOff>396240</xdr:rowOff>
    </xdr:to>
    <xdr:sp macro="" textlink="">
      <xdr:nvSpPr>
        <xdr:cNvPr id="2" name="1 Rectángulo redondeado">
          <a:extLst>
            <a:ext uri="{FF2B5EF4-FFF2-40B4-BE49-F238E27FC236}">
              <a16:creationId xmlns:a16="http://schemas.microsoft.com/office/drawing/2014/main" id="{00000000-0008-0000-0D00-000002000000}"/>
            </a:ext>
          </a:extLst>
        </xdr:cNvPr>
        <xdr:cNvSpPr/>
      </xdr:nvSpPr>
      <xdr:spPr>
        <a:xfrm>
          <a:off x="466726" y="133350"/>
          <a:ext cx="17265014" cy="43053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1</xdr:colOff>
      <xdr:row>1</xdr:row>
      <xdr:rowOff>495300</xdr:rowOff>
    </xdr:from>
    <xdr:to>
      <xdr:col>24</xdr:col>
      <xdr:colOff>182880</xdr:colOff>
      <xdr:row>2</xdr:row>
      <xdr:rowOff>320040</xdr:rowOff>
    </xdr:to>
    <xdr:sp macro="" textlink="">
      <xdr:nvSpPr>
        <xdr:cNvPr id="3" name="2 Rectángulo redondeado">
          <a:extLst>
            <a:ext uri="{FF2B5EF4-FFF2-40B4-BE49-F238E27FC236}">
              <a16:creationId xmlns:a16="http://schemas.microsoft.com/office/drawing/2014/main" id="{00000000-0008-0000-0D00-000003000000}"/>
            </a:ext>
          </a:extLst>
        </xdr:cNvPr>
        <xdr:cNvSpPr/>
      </xdr:nvSpPr>
      <xdr:spPr>
        <a:xfrm>
          <a:off x="457201" y="662940"/>
          <a:ext cx="17320259" cy="33528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 ejecución hipotecaria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24</xdr:row>
      <xdr:rowOff>47625</xdr:rowOff>
    </xdr:from>
    <xdr:to>
      <xdr:col>24</xdr:col>
      <xdr:colOff>114300</xdr:colOff>
      <xdr:row>27</xdr:row>
      <xdr:rowOff>57150</xdr:rowOff>
    </xdr:to>
    <xdr:sp macro="" textlink="">
      <xdr:nvSpPr>
        <xdr:cNvPr id="4" name="3 Rectángulo redondeado">
          <a:extLst>
            <a:ext uri="{FF2B5EF4-FFF2-40B4-BE49-F238E27FC236}">
              <a16:creationId xmlns:a16="http://schemas.microsoft.com/office/drawing/2014/main" id="{00000000-0008-0000-0D00-000004000000}"/>
            </a:ext>
          </a:extLst>
        </xdr:cNvPr>
        <xdr:cNvSpPr/>
      </xdr:nvSpPr>
      <xdr:spPr>
        <a:xfrm>
          <a:off x="466724" y="5960745"/>
          <a:ext cx="17242156" cy="58102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 ejecución hipotecaria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813435</xdr:colOff>
      <xdr:row>4</xdr:row>
      <xdr:rowOff>47624</xdr:rowOff>
    </xdr:from>
    <xdr:to>
      <xdr:col>23</xdr:col>
      <xdr:colOff>842010</xdr:colOff>
      <xdr:row>21</xdr:row>
      <xdr:rowOff>200025</xdr:rowOff>
    </xdr:to>
    <xdr:graphicFrame macro="">
      <xdr:nvGraphicFramePr>
        <xdr:cNvPr id="6" name="Gráfico 5">
          <a:extLst>
            <a:ext uri="{FF2B5EF4-FFF2-40B4-BE49-F238E27FC236}">
              <a16:creationId xmlns:a16="http://schemas.microsoft.com/office/drawing/2014/main" id="{EDD5C4F3-C654-4A09-A3C5-D17D1E617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30480</xdr:colOff>
      <xdr:row>52</xdr:row>
      <xdr:rowOff>0</xdr:rowOff>
    </xdr:from>
    <xdr:to>
      <xdr:col>23</xdr:col>
      <xdr:colOff>777240</xdr:colOff>
      <xdr:row>69</xdr:row>
      <xdr:rowOff>95250</xdr:rowOff>
    </xdr:to>
    <xdr:graphicFrame macro="">
      <xdr:nvGraphicFramePr>
        <xdr:cNvPr id="8" name="Gráfico 7">
          <a:extLst>
            <a:ext uri="{FF2B5EF4-FFF2-40B4-BE49-F238E27FC236}">
              <a16:creationId xmlns:a16="http://schemas.microsoft.com/office/drawing/2014/main" id="{195589EC-906D-45C0-A21A-D56D39EF4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447672</xdr:colOff>
      <xdr:row>49</xdr:row>
      <xdr:rowOff>0</xdr:rowOff>
    </xdr:from>
    <xdr:to>
      <xdr:col>24</xdr:col>
      <xdr:colOff>68580</xdr:colOff>
      <xdr:row>51</xdr:row>
      <xdr:rowOff>9525</xdr:rowOff>
    </xdr:to>
    <xdr:sp macro="" textlink="">
      <xdr:nvSpPr>
        <xdr:cNvPr id="9" name="2 Rectángulo redondeado">
          <a:extLst>
            <a:ext uri="{FF2B5EF4-FFF2-40B4-BE49-F238E27FC236}">
              <a16:creationId xmlns:a16="http://schemas.microsoft.com/office/drawing/2014/main" id="{D7162B04-35D8-4345-AF7B-2CE819CBB677}"/>
            </a:ext>
          </a:extLst>
        </xdr:cNvPr>
        <xdr:cNvSpPr/>
      </xdr:nvSpPr>
      <xdr:spPr>
        <a:xfrm>
          <a:off x="447672" y="11346180"/>
          <a:ext cx="17215488"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derivados de ejecuciones hipotecarias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25</xdr:col>
      <xdr:colOff>0</xdr:colOff>
      <xdr:row>1</xdr:row>
      <xdr:rowOff>0</xdr:rowOff>
    </xdr:from>
    <xdr:to>
      <xdr:col>26</xdr:col>
      <xdr:colOff>47625</xdr:colOff>
      <xdr:row>1</xdr:row>
      <xdr:rowOff>333375</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5CBE2049-09A6-4CE1-8E34-48A0D51B8F95}"/>
            </a:ext>
          </a:extLst>
        </xdr:cNvPr>
        <xdr:cNvSpPr/>
      </xdr:nvSpPr>
      <xdr:spPr>
        <a:xfrm flipH="1">
          <a:off x="18448020" y="167640"/>
          <a:ext cx="901065" cy="3333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9523</xdr:colOff>
      <xdr:row>0</xdr:row>
      <xdr:rowOff>123825</xdr:rowOff>
    </xdr:from>
    <xdr:to>
      <xdr:col>23</xdr:col>
      <xdr:colOff>186690</xdr:colOff>
      <xdr:row>1</xdr:row>
      <xdr:rowOff>381000</xdr:rowOff>
    </xdr:to>
    <xdr:sp macro="" textlink="">
      <xdr:nvSpPr>
        <xdr:cNvPr id="2" name="1 Rectángulo redondeado">
          <a:extLst>
            <a:ext uri="{FF2B5EF4-FFF2-40B4-BE49-F238E27FC236}">
              <a16:creationId xmlns:a16="http://schemas.microsoft.com/office/drawing/2014/main" id="{00000000-0008-0000-0E00-000002000000}"/>
            </a:ext>
          </a:extLst>
        </xdr:cNvPr>
        <xdr:cNvSpPr/>
      </xdr:nvSpPr>
      <xdr:spPr>
        <a:xfrm>
          <a:off x="466723" y="123825"/>
          <a:ext cx="17059277" cy="42481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19050</xdr:colOff>
      <xdr:row>2</xdr:row>
      <xdr:rowOff>19050</xdr:rowOff>
    </xdr:from>
    <xdr:to>
      <xdr:col>23</xdr:col>
      <xdr:colOff>224790</xdr:colOff>
      <xdr:row>3</xdr:row>
      <xdr:rowOff>0</xdr:rowOff>
    </xdr:to>
    <xdr:sp macro="" textlink="">
      <xdr:nvSpPr>
        <xdr:cNvPr id="3" name="2 Rectángulo redondeado">
          <a:extLst>
            <a:ext uri="{FF2B5EF4-FFF2-40B4-BE49-F238E27FC236}">
              <a16:creationId xmlns:a16="http://schemas.microsoft.com/office/drawing/2014/main" id="{00000000-0008-0000-0E00-000003000000}"/>
            </a:ext>
          </a:extLst>
        </xdr:cNvPr>
        <xdr:cNvSpPr/>
      </xdr:nvSpPr>
      <xdr:spPr>
        <a:xfrm>
          <a:off x="476250" y="697230"/>
          <a:ext cx="17095470" cy="3314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derivados de la Ley de Arrendamientos Urbanos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114300</xdr:rowOff>
    </xdr:from>
    <xdr:to>
      <xdr:col>23</xdr:col>
      <xdr:colOff>262890</xdr:colOff>
      <xdr:row>27</xdr:row>
      <xdr:rowOff>34290</xdr:rowOff>
    </xdr:to>
    <xdr:sp macro="" textlink="">
      <xdr:nvSpPr>
        <xdr:cNvPr id="4" name="3 Rectángulo redondeado">
          <a:extLst>
            <a:ext uri="{FF2B5EF4-FFF2-40B4-BE49-F238E27FC236}">
              <a16:creationId xmlns:a16="http://schemas.microsoft.com/office/drawing/2014/main" id="{00000000-0008-0000-0E00-000004000000}"/>
            </a:ext>
          </a:extLst>
        </xdr:cNvPr>
        <xdr:cNvSpPr/>
      </xdr:nvSpPr>
      <xdr:spPr>
        <a:xfrm>
          <a:off x="457200" y="5920740"/>
          <a:ext cx="17137380" cy="590550"/>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derivados de la Ley de Arrendamientos Urbanos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3810</xdr:colOff>
      <xdr:row>3</xdr:row>
      <xdr:rowOff>154305</xdr:rowOff>
    </xdr:from>
    <xdr:to>
      <xdr:col>23</xdr:col>
      <xdr:colOff>144780</xdr:colOff>
      <xdr:row>21</xdr:row>
      <xdr:rowOff>112395</xdr:rowOff>
    </xdr:to>
    <xdr:graphicFrame macro="">
      <xdr:nvGraphicFramePr>
        <xdr:cNvPr id="7" name="Gráfico 6">
          <a:extLst>
            <a:ext uri="{FF2B5EF4-FFF2-40B4-BE49-F238E27FC236}">
              <a16:creationId xmlns:a16="http://schemas.microsoft.com/office/drawing/2014/main" id="{15927C2A-B3F7-489A-AA8D-B38E07194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792480</xdr:colOff>
      <xdr:row>51</xdr:row>
      <xdr:rowOff>161925</xdr:rowOff>
    </xdr:from>
    <xdr:to>
      <xdr:col>23</xdr:col>
      <xdr:colOff>30480</xdr:colOff>
      <xdr:row>69</xdr:row>
      <xdr:rowOff>127635</xdr:rowOff>
    </xdr:to>
    <xdr:graphicFrame macro="">
      <xdr:nvGraphicFramePr>
        <xdr:cNvPr id="8" name="Gráfico 7">
          <a:extLst>
            <a:ext uri="{FF2B5EF4-FFF2-40B4-BE49-F238E27FC236}">
              <a16:creationId xmlns:a16="http://schemas.microsoft.com/office/drawing/2014/main" id="{AE2764AC-C6A8-4FF4-9895-68EF3D1A3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48</xdr:row>
      <xdr:rowOff>129540</xdr:rowOff>
    </xdr:from>
    <xdr:to>
      <xdr:col>23</xdr:col>
      <xdr:colOff>342900</xdr:colOff>
      <xdr:row>50</xdr:row>
      <xdr:rowOff>139065</xdr:rowOff>
    </xdr:to>
    <xdr:sp macro="" textlink="">
      <xdr:nvSpPr>
        <xdr:cNvPr id="9" name="2 Rectángulo redondeado">
          <a:extLst>
            <a:ext uri="{FF2B5EF4-FFF2-40B4-BE49-F238E27FC236}">
              <a16:creationId xmlns:a16="http://schemas.microsoft.com/office/drawing/2014/main" id="{C4331D9D-1703-4530-9CF3-B829A4704EC2}"/>
            </a:ext>
          </a:extLst>
        </xdr:cNvPr>
        <xdr:cNvSpPr/>
      </xdr:nvSpPr>
      <xdr:spPr>
        <a:xfrm>
          <a:off x="1" y="11292840"/>
          <a:ext cx="17693639"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Lanzamientos derivados de la L.A.U.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24</xdr:col>
      <xdr:colOff>0</xdr:colOff>
      <xdr:row>1</xdr:row>
      <xdr:rowOff>0</xdr:rowOff>
    </xdr:from>
    <xdr:to>
      <xdr:col>25</xdr:col>
      <xdr:colOff>47625</xdr:colOff>
      <xdr:row>1</xdr:row>
      <xdr:rowOff>333375</xdr:rowOff>
    </xdr:to>
    <xdr:sp macro="" textlink="">
      <xdr:nvSpPr>
        <xdr:cNvPr id="5" name="6 Pentágono">
          <a:hlinkClick xmlns:r="http://schemas.openxmlformats.org/officeDocument/2006/relationships" r:id="rId3"/>
          <a:extLst>
            <a:ext uri="{FF2B5EF4-FFF2-40B4-BE49-F238E27FC236}">
              <a16:creationId xmlns:a16="http://schemas.microsoft.com/office/drawing/2014/main" id="{CA007D45-C56D-4C21-B12C-B44487D9B0F4}"/>
            </a:ext>
          </a:extLst>
        </xdr:cNvPr>
        <xdr:cNvSpPr/>
      </xdr:nvSpPr>
      <xdr:spPr>
        <a:xfrm flipH="1">
          <a:off x="17960340" y="167640"/>
          <a:ext cx="901065" cy="3333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xdr:colOff>
      <xdr:row>1</xdr:row>
      <xdr:rowOff>9525</xdr:rowOff>
    </xdr:from>
    <xdr:to>
      <xdr:col>23</xdr:col>
      <xdr:colOff>38100</xdr:colOff>
      <xdr:row>1</xdr:row>
      <xdr:rowOff>453390</xdr:rowOff>
    </xdr:to>
    <xdr:sp macro="" textlink="">
      <xdr:nvSpPr>
        <xdr:cNvPr id="2" name="1 Rectángulo redondeado">
          <a:extLst>
            <a:ext uri="{FF2B5EF4-FFF2-40B4-BE49-F238E27FC236}">
              <a16:creationId xmlns:a16="http://schemas.microsoft.com/office/drawing/2014/main" id="{00000000-0008-0000-0F00-000002000000}"/>
            </a:ext>
          </a:extLst>
        </xdr:cNvPr>
        <xdr:cNvSpPr/>
      </xdr:nvSpPr>
      <xdr:spPr>
        <a:xfrm>
          <a:off x="457201" y="177165"/>
          <a:ext cx="17457419" cy="4286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22860</xdr:colOff>
      <xdr:row>2</xdr:row>
      <xdr:rowOff>0</xdr:rowOff>
    </xdr:from>
    <xdr:to>
      <xdr:col>23</xdr:col>
      <xdr:colOff>76199</xdr:colOff>
      <xdr:row>2</xdr:row>
      <xdr:rowOff>339090</xdr:rowOff>
    </xdr:to>
    <xdr:sp macro="" textlink="">
      <xdr:nvSpPr>
        <xdr:cNvPr id="3" name="2 Rectángulo redondeado">
          <a:extLst>
            <a:ext uri="{FF2B5EF4-FFF2-40B4-BE49-F238E27FC236}">
              <a16:creationId xmlns:a16="http://schemas.microsoft.com/office/drawing/2014/main" id="{00000000-0008-0000-0F00-000003000000}"/>
            </a:ext>
          </a:extLst>
        </xdr:cNvPr>
        <xdr:cNvSpPr/>
      </xdr:nvSpPr>
      <xdr:spPr>
        <a:xfrm>
          <a:off x="480060" y="678180"/>
          <a:ext cx="17472659" cy="32575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Otros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28575</xdr:colOff>
      <xdr:row>25</xdr:row>
      <xdr:rowOff>9525</xdr:rowOff>
    </xdr:from>
    <xdr:to>
      <xdr:col>23</xdr:col>
      <xdr:colOff>194310</xdr:colOff>
      <xdr:row>27</xdr:row>
      <xdr:rowOff>34290</xdr:rowOff>
    </xdr:to>
    <xdr:sp macro="" textlink="">
      <xdr:nvSpPr>
        <xdr:cNvPr id="4" name="3 Rectángulo redondeado">
          <a:extLst>
            <a:ext uri="{FF2B5EF4-FFF2-40B4-BE49-F238E27FC236}">
              <a16:creationId xmlns:a16="http://schemas.microsoft.com/office/drawing/2014/main" id="{00000000-0008-0000-0F00-000004000000}"/>
            </a:ext>
          </a:extLst>
        </xdr:cNvPr>
        <xdr:cNvSpPr/>
      </xdr:nvSpPr>
      <xdr:spPr>
        <a:xfrm>
          <a:off x="476250" y="6057900"/>
          <a:ext cx="17106900" cy="39052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Otros lanzamientos practicados </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765810</xdr:colOff>
      <xdr:row>4</xdr:row>
      <xdr:rowOff>129540</xdr:rowOff>
    </xdr:from>
    <xdr:to>
      <xdr:col>22</xdr:col>
      <xdr:colOff>381001</xdr:colOff>
      <xdr:row>22</xdr:row>
      <xdr:rowOff>59055</xdr:rowOff>
    </xdr:to>
    <xdr:graphicFrame macro="">
      <xdr:nvGraphicFramePr>
        <xdr:cNvPr id="6" name="Gráfico 5">
          <a:extLst>
            <a:ext uri="{FF2B5EF4-FFF2-40B4-BE49-F238E27FC236}">
              <a16:creationId xmlns:a16="http://schemas.microsoft.com/office/drawing/2014/main" id="{C168560D-A4E0-494E-8B94-84C1827CD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198120</xdr:colOff>
      <xdr:row>52</xdr:row>
      <xdr:rowOff>45720</xdr:rowOff>
    </xdr:from>
    <xdr:to>
      <xdr:col>23</xdr:col>
      <xdr:colOff>60959</xdr:colOff>
      <xdr:row>70</xdr:row>
      <xdr:rowOff>17146</xdr:rowOff>
    </xdr:to>
    <xdr:graphicFrame macro="">
      <xdr:nvGraphicFramePr>
        <xdr:cNvPr id="8" name="Gráfico 7">
          <a:extLst>
            <a:ext uri="{FF2B5EF4-FFF2-40B4-BE49-F238E27FC236}">
              <a16:creationId xmlns:a16="http://schemas.microsoft.com/office/drawing/2014/main" id="{4F654364-33C4-4EC6-8ED8-8F153C28A4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447673</xdr:colOff>
      <xdr:row>49</xdr:row>
      <xdr:rowOff>22860</xdr:rowOff>
    </xdr:from>
    <xdr:to>
      <xdr:col>23</xdr:col>
      <xdr:colOff>121921</xdr:colOff>
      <xdr:row>51</xdr:row>
      <xdr:rowOff>32385</xdr:rowOff>
    </xdr:to>
    <xdr:sp macro="" textlink="">
      <xdr:nvSpPr>
        <xdr:cNvPr id="9" name="2 Rectángulo redondeado">
          <a:extLst>
            <a:ext uri="{FF2B5EF4-FFF2-40B4-BE49-F238E27FC236}">
              <a16:creationId xmlns:a16="http://schemas.microsoft.com/office/drawing/2014/main" id="{F4006D77-5AA2-4874-86E9-773B470B5B24}"/>
            </a:ext>
          </a:extLst>
        </xdr:cNvPr>
        <xdr:cNvSpPr/>
      </xdr:nvSpPr>
      <xdr:spPr>
        <a:xfrm>
          <a:off x="447673" y="11399520"/>
          <a:ext cx="17505048"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Otros lanzamientos practicados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23</xdr:col>
      <xdr:colOff>175260</xdr:colOff>
      <xdr:row>1</xdr:row>
      <xdr:rowOff>0</xdr:rowOff>
    </xdr:from>
    <xdr:to>
      <xdr:col>24</xdr:col>
      <xdr:colOff>449580</xdr:colOff>
      <xdr:row>1</xdr:row>
      <xdr:rowOff>434340</xdr:rowOff>
    </xdr:to>
    <xdr:sp macro="" textlink="">
      <xdr:nvSpPr>
        <xdr:cNvPr id="7" name="6 Pentágono">
          <a:hlinkClick xmlns:r="http://schemas.openxmlformats.org/officeDocument/2006/relationships" r:id="rId3"/>
          <a:extLst>
            <a:ext uri="{FF2B5EF4-FFF2-40B4-BE49-F238E27FC236}">
              <a16:creationId xmlns:a16="http://schemas.microsoft.com/office/drawing/2014/main" id="{93EDAA5A-8770-4C31-9940-987D7AB3EB4D}"/>
            </a:ext>
          </a:extLst>
        </xdr:cNvPr>
        <xdr:cNvSpPr/>
      </xdr:nvSpPr>
      <xdr:spPr>
        <a:xfrm flipH="1">
          <a:off x="18051780" y="167640"/>
          <a:ext cx="1127760" cy="43434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57149</xdr:colOff>
      <xdr:row>1</xdr:row>
      <xdr:rowOff>0</xdr:rowOff>
    </xdr:from>
    <xdr:to>
      <xdr:col>19</xdr:col>
      <xdr:colOff>739140</xdr:colOff>
      <xdr:row>1</xdr:row>
      <xdr:rowOff>419100</xdr:rowOff>
    </xdr:to>
    <xdr:sp macro="" textlink="">
      <xdr:nvSpPr>
        <xdr:cNvPr id="2" name="1 Rectángulo redondeado">
          <a:extLst>
            <a:ext uri="{FF2B5EF4-FFF2-40B4-BE49-F238E27FC236}">
              <a16:creationId xmlns:a16="http://schemas.microsoft.com/office/drawing/2014/main" id="{00000000-0008-0000-1100-000002000000}"/>
            </a:ext>
          </a:extLst>
        </xdr:cNvPr>
        <xdr:cNvSpPr/>
      </xdr:nvSpPr>
      <xdr:spPr>
        <a:xfrm>
          <a:off x="514349" y="167640"/>
          <a:ext cx="16996411" cy="4191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civiles t.i. </a:t>
          </a:r>
        </a:p>
      </xdr:txBody>
    </xdr:sp>
    <xdr:clientData/>
  </xdr:twoCellAnchor>
  <xdr:twoCellAnchor editAs="oneCell">
    <xdr:from>
      <xdr:col>1</xdr:col>
      <xdr:colOff>19049</xdr:colOff>
      <xdr:row>2</xdr:row>
      <xdr:rowOff>28575</xdr:rowOff>
    </xdr:from>
    <xdr:to>
      <xdr:col>19</xdr:col>
      <xdr:colOff>777240</xdr:colOff>
      <xdr:row>4</xdr:row>
      <xdr:rowOff>76200</xdr:rowOff>
    </xdr:to>
    <xdr:sp macro="" textlink="">
      <xdr:nvSpPr>
        <xdr:cNvPr id="3" name="2 Rectángulo redondeado">
          <a:extLst>
            <a:ext uri="{FF2B5EF4-FFF2-40B4-BE49-F238E27FC236}">
              <a16:creationId xmlns:a16="http://schemas.microsoft.com/office/drawing/2014/main" id="{00000000-0008-0000-1100-000003000000}"/>
            </a:ext>
          </a:extLst>
        </xdr:cNvPr>
        <xdr:cNvSpPr/>
      </xdr:nvSpPr>
      <xdr:spPr>
        <a:xfrm>
          <a:off x="476249" y="706755"/>
          <a:ext cx="17072611" cy="60388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Verbales posesorios por ocupación ilegal de viviendas ingresados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22860</xdr:colOff>
      <xdr:row>50</xdr:row>
      <xdr:rowOff>40006</xdr:rowOff>
    </xdr:from>
    <xdr:to>
      <xdr:col>20</xdr:col>
      <xdr:colOff>213360</xdr:colOff>
      <xdr:row>68</xdr:row>
      <xdr:rowOff>49530</xdr:rowOff>
    </xdr:to>
    <xdr:graphicFrame macro="">
      <xdr:nvGraphicFramePr>
        <xdr:cNvPr id="5" name="Gráfico 4">
          <a:extLst>
            <a:ext uri="{FF2B5EF4-FFF2-40B4-BE49-F238E27FC236}">
              <a16:creationId xmlns:a16="http://schemas.microsoft.com/office/drawing/2014/main" id="{C9243759-A6CF-4949-A04E-6AD1F0887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46</xdr:row>
      <xdr:rowOff>133350</xdr:rowOff>
    </xdr:from>
    <xdr:to>
      <xdr:col>20</xdr:col>
      <xdr:colOff>281940</xdr:colOff>
      <xdr:row>48</xdr:row>
      <xdr:rowOff>142875</xdr:rowOff>
    </xdr:to>
    <xdr:sp macro="" textlink="">
      <xdr:nvSpPr>
        <xdr:cNvPr id="7" name="2 Rectángulo redondeado">
          <a:extLst>
            <a:ext uri="{FF2B5EF4-FFF2-40B4-BE49-F238E27FC236}">
              <a16:creationId xmlns:a16="http://schemas.microsoft.com/office/drawing/2014/main" id="{616170C7-6742-4640-AE80-914CB64CB093}"/>
            </a:ext>
          </a:extLst>
        </xdr:cNvPr>
        <xdr:cNvSpPr/>
      </xdr:nvSpPr>
      <xdr:spPr>
        <a:xfrm>
          <a:off x="457200" y="10229850"/>
          <a:ext cx="17084040" cy="34480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Verbales posesorios por ocupación ilegal de viviendas registrados por cada 100.000 habitantes</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459105</xdr:colOff>
      <xdr:row>5</xdr:row>
      <xdr:rowOff>114300</xdr:rowOff>
    </xdr:from>
    <xdr:to>
      <xdr:col>19</xdr:col>
      <xdr:colOff>373380</xdr:colOff>
      <xdr:row>22</xdr:row>
      <xdr:rowOff>190500</xdr:rowOff>
    </xdr:to>
    <xdr:graphicFrame macro="">
      <xdr:nvGraphicFramePr>
        <xdr:cNvPr id="8" name="Gráfico 7">
          <a:extLst>
            <a:ext uri="{FF2B5EF4-FFF2-40B4-BE49-F238E27FC236}">
              <a16:creationId xmlns:a16="http://schemas.microsoft.com/office/drawing/2014/main" id="{07886A4E-D5E2-4CED-9294-4EAB3951F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380998</xdr:colOff>
      <xdr:row>1</xdr:row>
      <xdr:rowOff>0</xdr:rowOff>
    </xdr:from>
    <xdr:to>
      <xdr:col>21</xdr:col>
      <xdr:colOff>624839</xdr:colOff>
      <xdr:row>1</xdr:row>
      <xdr:rowOff>409575</xdr:rowOff>
    </xdr:to>
    <xdr:sp macro="" textlink="">
      <xdr:nvSpPr>
        <xdr:cNvPr id="4" name="3 Pentágono">
          <a:hlinkClick xmlns:r="http://schemas.openxmlformats.org/officeDocument/2006/relationships" r:id="rId3"/>
          <a:extLst>
            <a:ext uri="{FF2B5EF4-FFF2-40B4-BE49-F238E27FC236}">
              <a16:creationId xmlns:a16="http://schemas.microsoft.com/office/drawing/2014/main" id="{C36C2503-3DEF-4EC1-BC6A-3A1A8EE5CF07}"/>
            </a:ext>
          </a:extLst>
        </xdr:cNvPr>
        <xdr:cNvSpPr/>
      </xdr:nvSpPr>
      <xdr:spPr>
        <a:xfrm flipH="1">
          <a:off x="17640298" y="167640"/>
          <a:ext cx="1074421"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34637</xdr:colOff>
      <xdr:row>0</xdr:row>
      <xdr:rowOff>159328</xdr:rowOff>
    </xdr:from>
    <xdr:to>
      <xdr:col>13</xdr:col>
      <xdr:colOff>20263</xdr:colOff>
      <xdr:row>2</xdr:row>
      <xdr:rowOff>21648</xdr:rowOff>
    </xdr:to>
    <xdr:sp macro="" textlink="">
      <xdr:nvSpPr>
        <xdr:cNvPr id="2" name="1 Rectángulo redondeado">
          <a:extLst>
            <a:ext uri="{FF2B5EF4-FFF2-40B4-BE49-F238E27FC236}">
              <a16:creationId xmlns:a16="http://schemas.microsoft.com/office/drawing/2014/main" id="{AE66358A-28A3-496B-B867-19F5CF17C5C8}"/>
            </a:ext>
          </a:extLst>
        </xdr:cNvPr>
        <xdr:cNvSpPr/>
      </xdr:nvSpPr>
      <xdr:spPr>
        <a:xfrm>
          <a:off x="491837" y="159328"/>
          <a:ext cx="16896311" cy="89102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t.i.</a:t>
          </a:r>
        </a:p>
      </xdr:txBody>
    </xdr:sp>
    <xdr:clientData/>
  </xdr:twoCellAnchor>
  <xdr:twoCellAnchor editAs="oneCell">
    <xdr:from>
      <xdr:col>1</xdr:col>
      <xdr:colOff>0</xdr:colOff>
      <xdr:row>2</xdr:row>
      <xdr:rowOff>104775</xdr:rowOff>
    </xdr:from>
    <xdr:to>
      <xdr:col>13</xdr:col>
      <xdr:colOff>18184</xdr:colOff>
      <xdr:row>4</xdr:row>
      <xdr:rowOff>57150</xdr:rowOff>
    </xdr:to>
    <xdr:sp macro="" textlink="">
      <xdr:nvSpPr>
        <xdr:cNvPr id="3" name="2 Rectángulo redondeado">
          <a:extLst>
            <a:ext uri="{FF2B5EF4-FFF2-40B4-BE49-F238E27FC236}">
              <a16:creationId xmlns:a16="http://schemas.microsoft.com/office/drawing/2014/main" id="{9972A945-1DD7-4FCA-8D0B-3E400EDCD36F}"/>
            </a:ext>
          </a:extLst>
        </xdr:cNvPr>
        <xdr:cNvSpPr/>
      </xdr:nvSpPr>
      <xdr:spPr>
        <a:xfrm>
          <a:off x="457200" y="1133475"/>
          <a:ext cx="16951729" cy="796290"/>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Anexo sobre suspensión de lanzamientos. Procesos de naturaleza civil. 2º trimestre 2026</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27</xdr:row>
      <xdr:rowOff>161925</xdr:rowOff>
    </xdr:from>
    <xdr:to>
      <xdr:col>13</xdr:col>
      <xdr:colOff>7620</xdr:colOff>
      <xdr:row>30</xdr:row>
      <xdr:rowOff>20955</xdr:rowOff>
    </xdr:to>
    <xdr:sp macro="" textlink="">
      <xdr:nvSpPr>
        <xdr:cNvPr id="4" name="1 Rectángulo redondeado">
          <a:extLst>
            <a:ext uri="{FF2B5EF4-FFF2-40B4-BE49-F238E27FC236}">
              <a16:creationId xmlns:a16="http://schemas.microsoft.com/office/drawing/2014/main" id="{261E8CC3-D7DF-4163-8EDB-3D0133CD5672}"/>
            </a:ext>
          </a:extLst>
        </xdr:cNvPr>
        <xdr:cNvSpPr/>
      </xdr:nvSpPr>
      <xdr:spPr>
        <a:xfrm>
          <a:off x="495300" y="8422005"/>
          <a:ext cx="16893540" cy="90297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servicios comunes t.I.</a:t>
          </a:r>
        </a:p>
      </xdr:txBody>
    </xdr:sp>
    <xdr:clientData/>
  </xdr:twoCellAnchor>
  <xdr:twoCellAnchor>
    <xdr:from>
      <xdr:col>15</xdr:col>
      <xdr:colOff>0</xdr:colOff>
      <xdr:row>28</xdr:row>
      <xdr:rowOff>0</xdr:rowOff>
    </xdr:from>
    <xdr:to>
      <xdr:col>15</xdr:col>
      <xdr:colOff>950595</xdr:colOff>
      <xdr:row>28</xdr:row>
      <xdr:rowOff>409575</xdr:rowOff>
    </xdr:to>
    <xdr:sp macro="" textlink="">
      <xdr:nvSpPr>
        <xdr:cNvPr id="5" name="3 Pentágono">
          <a:hlinkClick xmlns:r="http://schemas.openxmlformats.org/officeDocument/2006/relationships" r:id="rId1"/>
          <a:extLst>
            <a:ext uri="{FF2B5EF4-FFF2-40B4-BE49-F238E27FC236}">
              <a16:creationId xmlns:a16="http://schemas.microsoft.com/office/drawing/2014/main" id="{75BA6758-7F76-4736-AF4E-CC54F31350DA}"/>
            </a:ext>
          </a:extLst>
        </xdr:cNvPr>
        <xdr:cNvSpPr/>
      </xdr:nvSpPr>
      <xdr:spPr>
        <a:xfrm flipH="1">
          <a:off x="20048220" y="8267700"/>
          <a:ext cx="950595"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30</xdr:row>
      <xdr:rowOff>0</xdr:rowOff>
    </xdr:from>
    <xdr:to>
      <xdr:col>13</xdr:col>
      <xdr:colOff>22860</xdr:colOff>
      <xdr:row>31</xdr:row>
      <xdr:rowOff>59055</xdr:rowOff>
    </xdr:to>
    <xdr:sp macro="" textlink="">
      <xdr:nvSpPr>
        <xdr:cNvPr id="6" name="2 Rectángulo redondeado">
          <a:extLst>
            <a:ext uri="{FF2B5EF4-FFF2-40B4-BE49-F238E27FC236}">
              <a16:creationId xmlns:a16="http://schemas.microsoft.com/office/drawing/2014/main" id="{33CB0AAA-363D-4215-9475-631F30E18378}"/>
            </a:ext>
          </a:extLst>
        </xdr:cNvPr>
        <xdr:cNvSpPr/>
      </xdr:nvSpPr>
      <xdr:spPr>
        <a:xfrm>
          <a:off x="457200" y="9304020"/>
          <a:ext cx="16946880" cy="843915"/>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Anexo sobre suspensión de lanzamientos. Procesos de naturaleza penal. 2º trimestre 2026</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0</xdr:colOff>
      <xdr:row>1</xdr:row>
      <xdr:rowOff>0</xdr:rowOff>
    </xdr:from>
    <xdr:to>
      <xdr:col>13</xdr:col>
      <xdr:colOff>950595</xdr:colOff>
      <xdr:row>1</xdr:row>
      <xdr:rowOff>409575</xdr:rowOff>
    </xdr:to>
    <xdr:sp macro="" textlink="">
      <xdr:nvSpPr>
        <xdr:cNvPr id="7" name="3 Pentágono">
          <a:hlinkClick xmlns:r="http://schemas.openxmlformats.org/officeDocument/2006/relationships" r:id="rId1"/>
          <a:extLst>
            <a:ext uri="{FF2B5EF4-FFF2-40B4-BE49-F238E27FC236}">
              <a16:creationId xmlns:a16="http://schemas.microsoft.com/office/drawing/2014/main" id="{B647D04B-AC36-4BC4-BBB6-D8F8ACF89982}"/>
            </a:ext>
          </a:extLst>
        </xdr:cNvPr>
        <xdr:cNvSpPr/>
      </xdr:nvSpPr>
      <xdr:spPr>
        <a:xfrm flipH="1">
          <a:off x="17381220" y="175260"/>
          <a:ext cx="950595"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398318</xdr:colOff>
      <xdr:row>0</xdr:row>
      <xdr:rowOff>91440</xdr:rowOff>
    </xdr:from>
    <xdr:to>
      <xdr:col>16</xdr:col>
      <xdr:colOff>135255</xdr:colOff>
      <xdr:row>2</xdr:row>
      <xdr:rowOff>173355</xdr:rowOff>
    </xdr:to>
    <xdr:sp macro="" textlink="">
      <xdr:nvSpPr>
        <xdr:cNvPr id="2" name="1 Rectángulo redondeado">
          <a:extLst>
            <a:ext uri="{FF2B5EF4-FFF2-40B4-BE49-F238E27FC236}">
              <a16:creationId xmlns:a16="http://schemas.microsoft.com/office/drawing/2014/main" id="{05924BCD-C1AE-48EB-9EC1-413290F569E1}"/>
            </a:ext>
          </a:extLst>
        </xdr:cNvPr>
        <xdr:cNvSpPr/>
      </xdr:nvSpPr>
      <xdr:spPr>
        <a:xfrm>
          <a:off x="398318" y="91440"/>
          <a:ext cx="17613111" cy="900719"/>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T.I, SECCIONES de lo social T.I Y SECCIONES CIVILES T.I.</a:t>
          </a:r>
        </a:p>
      </xdr:txBody>
    </xdr:sp>
    <xdr:clientData/>
  </xdr:twoCellAnchor>
  <xdr:twoCellAnchor editAs="oneCell">
    <xdr:from>
      <xdr:col>0</xdr:col>
      <xdr:colOff>424295</xdr:colOff>
      <xdr:row>2</xdr:row>
      <xdr:rowOff>102870</xdr:rowOff>
    </xdr:from>
    <xdr:to>
      <xdr:col>16</xdr:col>
      <xdr:colOff>171450</xdr:colOff>
      <xdr:row>4</xdr:row>
      <xdr:rowOff>152400</xdr:rowOff>
    </xdr:to>
    <xdr:sp macro="" textlink="">
      <xdr:nvSpPr>
        <xdr:cNvPr id="3" name="2 Rectángulo redondeado">
          <a:extLst>
            <a:ext uri="{FF2B5EF4-FFF2-40B4-BE49-F238E27FC236}">
              <a16:creationId xmlns:a16="http://schemas.microsoft.com/office/drawing/2014/main" id="{9437A69D-FC72-4EF0-BF1C-895ACA393F2A}"/>
            </a:ext>
          </a:extLst>
        </xdr:cNvPr>
        <xdr:cNvSpPr/>
      </xdr:nvSpPr>
      <xdr:spPr>
        <a:xfrm>
          <a:off x="424295" y="925484"/>
          <a:ext cx="17615709" cy="612371"/>
        </a:xfrm>
        <a:prstGeom prst="roundRect">
          <a:avLst/>
        </a:prstGeom>
        <a:solidFill>
          <a:srgbClr val="4F81BD"/>
        </a:solidFill>
        <a:ln w="25400" cap="flat" cmpd="sng" algn="ctr">
          <a:noFill/>
          <a:prstDash val="solid"/>
        </a:ln>
        <a:effectLst/>
      </xdr:spPr>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DATOS PROVINCIALES SEGUNDO TRIMESTRE 2026</a:t>
          </a:r>
          <a:endPar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16</xdr:col>
      <xdr:colOff>152400</xdr:colOff>
      <xdr:row>1</xdr:row>
      <xdr:rowOff>0</xdr:rowOff>
    </xdr:from>
    <xdr:to>
      <xdr:col>16</xdr:col>
      <xdr:colOff>1051560</xdr:colOff>
      <xdr:row>1</xdr:row>
      <xdr:rowOff>285749</xdr:rowOff>
    </xdr:to>
    <xdr:sp macro="" textlink="">
      <xdr:nvSpPr>
        <xdr:cNvPr id="6" name="3 Pentágono">
          <a:hlinkClick xmlns:r="http://schemas.openxmlformats.org/officeDocument/2006/relationships" r:id="rId1"/>
          <a:extLst>
            <a:ext uri="{FF2B5EF4-FFF2-40B4-BE49-F238E27FC236}">
              <a16:creationId xmlns:a16="http://schemas.microsoft.com/office/drawing/2014/main" id="{F821359D-E02B-414B-9949-D109BD2B4735}"/>
            </a:ext>
          </a:extLst>
        </xdr:cNvPr>
        <xdr:cNvSpPr/>
      </xdr:nvSpPr>
      <xdr:spPr>
        <a:xfrm flipH="1">
          <a:off x="18120360" y="167640"/>
          <a:ext cx="89916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00%20CRISIS\A&#241;o%202025\Datos%20sobre%20el%20efecto%20de%20la%20crisis%20en%20los%20juzgados%20de%20lo%20mercantil%201T%202025.xlsx" TargetMode="External"/><Relationship Id="rId1" Type="http://schemas.openxmlformats.org/officeDocument/2006/relationships/externalLinkPath" Target="https://cgpjes-my.sharepoint.com/00%20CRISIS/A&#241;o%202025/Datos%20sobre%20el%20efecto%20de%20la%20crisis%20en%20los%20juzgados%20de%20lo%20mercantil%201T%2020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 Id="rId1" Type="http://schemas.openxmlformats.org/officeDocument/2006/relationships/externalLinkPath" Target="https://cgpjes-my.sharepoint.com/00%20CRISIS/A&#241;o%202025/Efecto%20crisis%201&#186;%20trim%20A&#241;o%202025%20bis/Datos%20sobre%20el%20efecto%20de%20la%20crisis%20en%20los%20juzgados%20de%20lo%20mercantil%201T%202025%20-%20con%20Microempres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secutivos declarados TSJ"/>
      <sheetName val="Provinci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B6" t="str">
            <v>ANDALUCÍA</v>
          </cell>
        </row>
      </sheetData>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curs.sin masa declarados TSJ"/>
      <sheetName val="PEM TSJ persona jurídica"/>
      <sheetName val="PEM TSJ  pers nat emp"/>
      <sheetName val="PEM presentados TSJ total"/>
      <sheetName val="PEM aperturados TSJ"/>
      <sheetName val="PEM de continuación TSJ"/>
      <sheetName val="PEM de liquidación TSJ"/>
      <sheetName val="Provinci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O371"/>
  <sheetViews>
    <sheetView tabSelected="1" zoomScale="110" zoomScaleNormal="110" workbookViewId="0"/>
  </sheetViews>
  <sheetFormatPr baseColWidth="10" defaultColWidth="11.42578125" defaultRowHeight="14.25" x14ac:dyDescent="0.2"/>
  <cols>
    <col min="1" max="1" width="7" style="4" customWidth="1"/>
    <col min="2" max="2" width="88.42578125" style="4" customWidth="1"/>
    <col min="3" max="13" width="12.5703125" style="4" customWidth="1"/>
    <col min="14" max="14" width="18.42578125" style="4" customWidth="1"/>
    <col min="15" max="16" width="12.5703125" style="4" customWidth="1"/>
    <col min="17" max="17" width="14.85546875" style="4" customWidth="1"/>
    <col min="18" max="19" width="12.5703125" style="4" customWidth="1"/>
    <col min="20" max="16384" width="11.42578125" style="4"/>
  </cols>
  <sheetData>
    <row r="1" spans="1:15" ht="14.25" customHeight="1" x14ac:dyDescent="0.25">
      <c r="A1" s="154"/>
      <c r="B1" s="3"/>
      <c r="C1" s="3"/>
      <c r="D1" s="3"/>
      <c r="E1" s="3"/>
      <c r="F1" s="3"/>
      <c r="G1" s="3"/>
      <c r="H1" s="2"/>
      <c r="I1" s="2"/>
      <c r="J1" s="2"/>
      <c r="K1" s="2"/>
    </row>
    <row r="2" spans="1:15" ht="14.25" customHeight="1" x14ac:dyDescent="0.2">
      <c r="A2" s="2"/>
      <c r="B2" s="2"/>
      <c r="C2" s="2"/>
      <c r="E2" s="5"/>
      <c r="F2" s="6"/>
      <c r="G2" s="6"/>
      <c r="H2" s="6"/>
      <c r="I2" s="6"/>
      <c r="J2" s="6"/>
      <c r="K2" s="2"/>
    </row>
    <row r="3" spans="1:15" ht="14.25" customHeight="1" x14ac:dyDescent="0.2">
      <c r="A3" s="2"/>
      <c r="B3" s="2"/>
      <c r="C3" s="2"/>
      <c r="E3" s="6"/>
      <c r="F3" s="6"/>
      <c r="G3" s="6"/>
      <c r="H3" s="6"/>
      <c r="I3" s="6"/>
      <c r="J3" s="6"/>
      <c r="K3" s="2"/>
    </row>
    <row r="4" spans="1:15" ht="14.25" customHeight="1" x14ac:dyDescent="0.25">
      <c r="A4" s="155"/>
      <c r="B4" s="2"/>
      <c r="C4" s="2"/>
      <c r="E4" s="5"/>
      <c r="F4" s="6"/>
      <c r="G4" s="6"/>
      <c r="H4" s="6"/>
      <c r="I4" s="6"/>
      <c r="J4" s="6"/>
      <c r="K4" s="2"/>
    </row>
    <row r="5" spans="1:15" ht="14.25" customHeight="1" x14ac:dyDescent="0.25">
      <c r="A5" s="157"/>
      <c r="B5" s="158"/>
      <c r="C5" s="158"/>
      <c r="D5" s="2"/>
      <c r="E5" s="2"/>
      <c r="F5" s="7"/>
      <c r="G5" s="7"/>
      <c r="H5" s="7"/>
      <c r="I5" s="2"/>
      <c r="J5" s="2"/>
      <c r="K5" s="2"/>
    </row>
    <row r="6" spans="1:15" ht="14.25" customHeight="1" x14ac:dyDescent="0.25">
      <c r="A6" s="157"/>
      <c r="B6" s="159"/>
      <c r="C6" s="159"/>
      <c r="D6" s="2"/>
      <c r="E6" s="2"/>
      <c r="F6" s="2"/>
      <c r="G6" s="2"/>
      <c r="H6" s="2"/>
      <c r="I6" s="2"/>
      <c r="J6" s="2"/>
      <c r="K6" s="2"/>
    </row>
    <row r="7" spans="1:15" ht="14.25" customHeight="1" x14ac:dyDescent="0.25">
      <c r="A7" s="156"/>
      <c r="B7" s="8"/>
      <c r="C7" s="8"/>
      <c r="D7" s="2"/>
      <c r="E7" s="2"/>
      <c r="F7" s="2"/>
      <c r="G7" s="2"/>
      <c r="H7" s="2"/>
      <c r="I7" s="2"/>
      <c r="J7" s="2"/>
      <c r="K7" s="2"/>
    </row>
    <row r="8" spans="1:15" ht="14.25" customHeight="1" x14ac:dyDescent="0.25">
      <c r="A8" s="156"/>
      <c r="B8" s="8"/>
      <c r="C8" s="8"/>
      <c r="D8" s="2"/>
      <c r="E8" s="2"/>
      <c r="F8" s="2"/>
      <c r="G8" s="2"/>
      <c r="H8" s="2"/>
      <c r="I8" s="2"/>
      <c r="J8" s="2"/>
      <c r="K8" s="2"/>
    </row>
    <row r="9" spans="1:15" ht="14.25" customHeight="1" x14ac:dyDescent="0.25">
      <c r="A9" s="157"/>
      <c r="B9" s="94"/>
      <c r="C9" s="94"/>
      <c r="M9" s="2"/>
    </row>
    <row r="10" spans="1:15" ht="14.25" customHeight="1" x14ac:dyDescent="0.25">
      <c r="A10" s="156"/>
      <c r="B10" s="9"/>
      <c r="C10" s="9"/>
      <c r="M10" s="2"/>
    </row>
    <row r="11" spans="1:15" ht="14.25" customHeight="1" x14ac:dyDescent="0.25">
      <c r="A11" s="156"/>
      <c r="B11" s="9"/>
      <c r="C11" s="9"/>
      <c r="M11" s="2"/>
    </row>
    <row r="12" spans="1:15" ht="14.25" customHeight="1" x14ac:dyDescent="0.25">
      <c r="A12" s="156"/>
      <c r="B12" s="9"/>
      <c r="C12" s="9"/>
    </row>
    <row r="13" spans="1:15" ht="14.25" customHeight="1" x14ac:dyDescent="0.25">
      <c r="A13" s="155"/>
      <c r="B13" s="27"/>
    </row>
    <row r="14" spans="1:15" ht="20.25" customHeight="1" x14ac:dyDescent="0.2">
      <c r="B14" s="170" t="s">
        <v>0</v>
      </c>
      <c r="C14" s="109"/>
      <c r="D14" s="109"/>
      <c r="E14" s="109"/>
      <c r="F14" s="109"/>
      <c r="G14" s="109"/>
      <c r="H14" s="109"/>
      <c r="I14" s="109"/>
      <c r="J14" s="109"/>
      <c r="K14" s="109"/>
      <c r="L14" s="109"/>
      <c r="M14" s="109"/>
      <c r="N14" s="109"/>
      <c r="O14" s="109"/>
    </row>
    <row r="15" spans="1:15" ht="22.5" customHeight="1" x14ac:dyDescent="0.25">
      <c r="B15" s="170" t="s">
        <v>1</v>
      </c>
      <c r="C15" s="160"/>
      <c r="D15" s="161" t="s">
        <v>3</v>
      </c>
      <c r="E15" s="160"/>
      <c r="F15" s="160"/>
      <c r="G15" s="160"/>
      <c r="H15" s="160"/>
      <c r="I15" s="160"/>
      <c r="J15" s="160"/>
      <c r="K15" s="160"/>
      <c r="L15" s="160"/>
      <c r="M15" s="160"/>
      <c r="N15" s="160"/>
      <c r="O15" s="160"/>
    </row>
    <row r="16" spans="1:15" ht="22.5" customHeight="1" x14ac:dyDescent="0.25">
      <c r="B16" s="161" t="s">
        <v>2</v>
      </c>
      <c r="C16" s="160"/>
      <c r="D16" s="170" t="s">
        <v>5</v>
      </c>
      <c r="E16" s="160"/>
      <c r="F16" s="160"/>
      <c r="G16" s="160"/>
      <c r="H16" s="160"/>
      <c r="I16" s="160"/>
      <c r="J16" s="160"/>
      <c r="K16" s="160"/>
      <c r="L16" s="160"/>
      <c r="M16" s="160"/>
      <c r="N16" s="160"/>
      <c r="O16" s="160"/>
    </row>
    <row r="17" spans="2:15" ht="22.5" customHeight="1" x14ac:dyDescent="0.2">
      <c r="B17" s="170" t="s">
        <v>4</v>
      </c>
      <c r="C17" s="160"/>
      <c r="D17" s="170" t="s">
        <v>7</v>
      </c>
      <c r="M17" s="160"/>
      <c r="N17" s="160"/>
      <c r="O17" s="160"/>
    </row>
    <row r="18" spans="2:15" ht="22.5" customHeight="1" x14ac:dyDescent="0.25">
      <c r="B18" s="170" t="s">
        <v>6</v>
      </c>
      <c r="D18" s="161" t="s">
        <v>10</v>
      </c>
    </row>
    <row r="19" spans="2:15" ht="22.5" customHeight="1" x14ac:dyDescent="0.2">
      <c r="B19" s="170" t="s">
        <v>8</v>
      </c>
      <c r="D19" s="170" t="s">
        <v>12</v>
      </c>
      <c r="E19" s="160"/>
      <c r="F19" s="160"/>
      <c r="G19" s="160"/>
      <c r="H19" s="160"/>
    </row>
    <row r="20" spans="2:15" ht="22.5" customHeight="1" x14ac:dyDescent="0.2">
      <c r="B20" s="170" t="s">
        <v>9</v>
      </c>
      <c r="D20" s="170" t="s">
        <v>14</v>
      </c>
      <c r="E20" s="160"/>
      <c r="F20" s="160"/>
      <c r="G20" s="160"/>
      <c r="H20" s="160"/>
      <c r="I20" s="160"/>
      <c r="J20" s="160"/>
      <c r="K20" s="160"/>
      <c r="L20" s="160"/>
    </row>
    <row r="21" spans="2:15" ht="22.5" customHeight="1" x14ac:dyDescent="0.2">
      <c r="B21" s="170" t="s">
        <v>11</v>
      </c>
      <c r="C21" s="160"/>
      <c r="D21" s="170" t="s">
        <v>16</v>
      </c>
      <c r="E21" s="160"/>
      <c r="F21" s="160"/>
      <c r="G21" s="160"/>
      <c r="H21" s="160"/>
      <c r="I21" s="160"/>
      <c r="J21" s="160"/>
      <c r="K21" s="160"/>
      <c r="L21" s="160"/>
      <c r="M21" s="160"/>
      <c r="N21" s="160"/>
      <c r="O21" s="160"/>
    </row>
    <row r="22" spans="2:15" ht="22.5" customHeight="1" x14ac:dyDescent="0.2">
      <c r="B22" s="170" t="s">
        <v>13</v>
      </c>
      <c r="C22" s="160"/>
      <c r="D22" s="170" t="s">
        <v>18</v>
      </c>
      <c r="E22" s="160"/>
      <c r="F22" s="160"/>
      <c r="G22" s="160"/>
      <c r="H22" s="160"/>
      <c r="I22" s="160"/>
      <c r="J22" s="160"/>
      <c r="K22" s="160"/>
      <c r="L22" s="160"/>
      <c r="M22" s="160"/>
      <c r="N22" s="160"/>
      <c r="O22" s="160"/>
    </row>
    <row r="23" spans="2:15" ht="22.5" customHeight="1" x14ac:dyDescent="0.2">
      <c r="B23" s="170" t="s">
        <v>15</v>
      </c>
      <c r="C23" s="160"/>
      <c r="D23" s="170" t="s">
        <v>20</v>
      </c>
      <c r="E23" s="160"/>
      <c r="F23" s="160"/>
      <c r="G23" s="160"/>
      <c r="H23" s="160"/>
      <c r="I23" s="160"/>
      <c r="J23" s="160"/>
      <c r="K23" s="160"/>
      <c r="L23" s="160"/>
      <c r="M23" s="160"/>
      <c r="N23" s="160"/>
      <c r="O23" s="160"/>
    </row>
    <row r="24" spans="2:15" ht="22.5" customHeight="1" x14ac:dyDescent="0.2">
      <c r="B24" s="170" t="s">
        <v>17</v>
      </c>
      <c r="C24" s="160"/>
      <c r="D24" s="170" t="s">
        <v>21</v>
      </c>
      <c r="E24" s="160"/>
      <c r="F24" s="160"/>
      <c r="G24" s="160"/>
      <c r="H24" s="160"/>
      <c r="I24" s="160"/>
      <c r="J24" s="160"/>
      <c r="K24" s="160"/>
      <c r="L24" s="160"/>
      <c r="M24" s="160"/>
      <c r="N24" s="160"/>
      <c r="O24" s="160"/>
    </row>
    <row r="25" spans="2:15" ht="22.5" customHeight="1" x14ac:dyDescent="0.2">
      <c r="B25" s="170" t="s">
        <v>19</v>
      </c>
      <c r="C25" s="160"/>
      <c r="D25" s="170" t="s">
        <v>23</v>
      </c>
      <c r="E25" s="160"/>
      <c r="F25" s="160"/>
      <c r="G25" s="160"/>
      <c r="H25" s="160"/>
      <c r="I25" s="160"/>
      <c r="J25" s="160"/>
      <c r="K25" s="160"/>
      <c r="L25" s="160"/>
      <c r="M25" s="160"/>
      <c r="N25" s="160"/>
      <c r="O25" s="160"/>
    </row>
    <row r="26" spans="2:15" ht="22.5" customHeight="1" x14ac:dyDescent="0.2">
      <c r="B26" s="170" t="s">
        <v>330</v>
      </c>
      <c r="C26" s="160"/>
      <c r="D26" s="170" t="s">
        <v>25</v>
      </c>
      <c r="E26" s="160"/>
      <c r="F26" s="160"/>
      <c r="G26" s="160"/>
      <c r="H26" s="160"/>
      <c r="I26" s="160"/>
      <c r="J26" s="160"/>
      <c r="K26" s="160"/>
      <c r="L26" s="160"/>
      <c r="M26" s="160"/>
      <c r="N26" s="160"/>
      <c r="O26" s="160"/>
    </row>
    <row r="27" spans="2:15" ht="22.5" customHeight="1" x14ac:dyDescent="0.2">
      <c r="B27" s="170" t="s">
        <v>22</v>
      </c>
      <c r="C27" s="160"/>
      <c r="D27" s="170" t="s">
        <v>27</v>
      </c>
      <c r="E27" s="160"/>
      <c r="F27" s="160"/>
      <c r="G27" s="160"/>
      <c r="H27" s="160"/>
      <c r="I27" s="160"/>
      <c r="J27" s="160"/>
      <c r="K27" s="160"/>
      <c r="L27" s="160"/>
      <c r="M27" s="160"/>
      <c r="N27" s="160"/>
      <c r="O27" s="160"/>
    </row>
    <row r="28" spans="2:15" ht="22.5" customHeight="1" x14ac:dyDescent="0.2">
      <c r="B28" s="170" t="s">
        <v>24</v>
      </c>
      <c r="C28" s="160" t="s">
        <v>311</v>
      </c>
      <c r="D28" s="170" t="s">
        <v>324</v>
      </c>
      <c r="E28" s="170"/>
      <c r="F28" s="170"/>
      <c r="G28" s="170"/>
      <c r="H28" s="160"/>
      <c r="I28" s="160"/>
      <c r="J28" s="160"/>
      <c r="K28" s="160"/>
      <c r="L28" s="160"/>
      <c r="M28" s="160"/>
      <c r="N28" s="160"/>
      <c r="O28" s="160"/>
    </row>
    <row r="29" spans="2:15" ht="22.5" customHeight="1" x14ac:dyDescent="0.25">
      <c r="B29" s="170" t="s">
        <v>26</v>
      </c>
      <c r="C29" s="160"/>
      <c r="D29" s="161"/>
      <c r="E29" s="170"/>
      <c r="F29" s="170"/>
      <c r="G29" s="170"/>
      <c r="H29" s="160"/>
      <c r="I29" s="160"/>
      <c r="J29" s="160"/>
      <c r="K29" s="160"/>
      <c r="L29" s="160"/>
      <c r="M29" s="160"/>
      <c r="N29" s="160"/>
      <c r="O29" s="160"/>
    </row>
    <row r="30" spans="2:15" ht="22.5" customHeight="1" x14ac:dyDescent="0.2">
      <c r="B30" s="170" t="s">
        <v>28</v>
      </c>
      <c r="C30" s="160"/>
      <c r="D30" s="170"/>
      <c r="E30" s="170"/>
      <c r="F30" s="170"/>
      <c r="G30" s="170"/>
      <c r="H30" s="160"/>
      <c r="I30" s="160"/>
      <c r="J30" s="160"/>
      <c r="K30" s="160"/>
      <c r="L30" s="160"/>
      <c r="M30" s="160"/>
      <c r="N30" s="160"/>
      <c r="O30" s="160"/>
    </row>
    <row r="31" spans="2:15" ht="22.5" customHeight="1" x14ac:dyDescent="0.2">
      <c r="B31" s="170" t="s">
        <v>29</v>
      </c>
      <c r="C31" s="160"/>
      <c r="D31" s="170" t="s">
        <v>337</v>
      </c>
      <c r="E31" s="160"/>
      <c r="F31" s="160"/>
      <c r="G31" s="160"/>
      <c r="H31"/>
      <c r="I31"/>
      <c r="J31"/>
      <c r="K31"/>
      <c r="L31"/>
      <c r="M31" s="160"/>
      <c r="N31" s="160"/>
      <c r="O31" s="160"/>
    </row>
    <row r="32" spans="2:15" ht="22.5" customHeight="1" x14ac:dyDescent="0.2">
      <c r="B32"/>
      <c r="C32"/>
      <c r="D32"/>
      <c r="E32"/>
      <c r="F32"/>
      <c r="G32"/>
      <c r="H32"/>
      <c r="I32"/>
      <c r="J32"/>
      <c r="K32" s="27"/>
      <c r="L32" s="27"/>
      <c r="M32"/>
      <c r="N32"/>
    </row>
    <row r="33" spans="2:14" ht="22.5" customHeight="1" x14ac:dyDescent="0.2">
      <c r="B33" s="27"/>
      <c r="C33" s="27"/>
      <c r="D33" s="27"/>
      <c r="E33" s="27"/>
      <c r="F33" s="27"/>
      <c r="G33" s="27"/>
      <c r="H33" s="27"/>
      <c r="I33" s="27"/>
      <c r="J33" s="27"/>
      <c r="M33" s="27"/>
      <c r="N33" s="27"/>
    </row>
    <row r="34" spans="2:14" ht="22.5" customHeight="1" x14ac:dyDescent="0.25">
      <c r="B34" s="182" t="s">
        <v>309</v>
      </c>
      <c r="C34" s="183"/>
      <c r="D34" s="183"/>
      <c r="E34" s="183"/>
      <c r="F34" s="183"/>
      <c r="G34" s="183"/>
      <c r="H34" s="183"/>
      <c r="I34" s="183"/>
      <c r="J34" s="183"/>
    </row>
    <row r="35" spans="2:14" ht="22.5" customHeight="1" x14ac:dyDescent="0.2">
      <c r="B35" s="4" t="s">
        <v>336</v>
      </c>
      <c r="H35" s="183"/>
      <c r="I35" s="183"/>
      <c r="J35" s="183"/>
    </row>
    <row r="36" spans="2:14" ht="22.5" customHeight="1" x14ac:dyDescent="0.2"/>
    <row r="37" spans="2:14" ht="22.5" customHeight="1" x14ac:dyDescent="0.2"/>
    <row r="38" spans="2:14" ht="22.5" customHeight="1" x14ac:dyDescent="0.2"/>
    <row r="39" spans="2:14" ht="22.5" customHeight="1" x14ac:dyDescent="0.2"/>
    <row r="40" spans="2:14" ht="22.5" customHeight="1" x14ac:dyDescent="0.2"/>
    <row r="41" spans="2:14" ht="22.5" customHeight="1" x14ac:dyDescent="0.2"/>
    <row r="42" spans="2:14" ht="22.5" customHeight="1" x14ac:dyDescent="0.2"/>
    <row r="43" spans="2:14" ht="14.25" customHeight="1" x14ac:dyDescent="0.2"/>
    <row r="44" spans="2:14" ht="14.25" customHeight="1" x14ac:dyDescent="0.2">
      <c r="B44" s="12"/>
    </row>
    <row r="45" spans="2:14" ht="14.25" customHeight="1" x14ac:dyDescent="0.2">
      <c r="B45" s="12"/>
    </row>
    <row r="46" spans="2:14" ht="14.25" customHeight="1" x14ac:dyDescent="0.2">
      <c r="B46" s="12"/>
    </row>
    <row r="47" spans="2:14" ht="14.25" customHeight="1" x14ac:dyDescent="0.2">
      <c r="B47" s="12"/>
    </row>
    <row r="48" spans="2:14" ht="14.25" customHeight="1" x14ac:dyDescent="0.2">
      <c r="B48" s="12"/>
    </row>
    <row r="49" spans="2:2" ht="14.25" customHeight="1" x14ac:dyDescent="0.2">
      <c r="B49" s="12"/>
    </row>
    <row r="50" spans="2:2" ht="14.25" customHeight="1" x14ac:dyDescent="0.2">
      <c r="B50" s="12"/>
    </row>
    <row r="51" spans="2:2" ht="14.25" customHeight="1" x14ac:dyDescent="0.2">
      <c r="B51" s="12"/>
    </row>
    <row r="52" spans="2:2" ht="14.25" customHeight="1" x14ac:dyDescent="0.2"/>
    <row r="53" spans="2:2" ht="14.25" customHeight="1" x14ac:dyDescent="0.2"/>
    <row r="54" spans="2:2" ht="14.25" customHeight="1" x14ac:dyDescent="0.2"/>
    <row r="55" spans="2:2" ht="14.25" customHeight="1" x14ac:dyDescent="0.2"/>
    <row r="56" spans="2:2" ht="14.25" customHeight="1" x14ac:dyDescent="0.2"/>
    <row r="57" spans="2:2" ht="14.25" customHeight="1" x14ac:dyDescent="0.2"/>
    <row r="58" spans="2:2" ht="14.25" customHeight="1" x14ac:dyDescent="0.2"/>
    <row r="59" spans="2:2" ht="14.25" customHeight="1" x14ac:dyDescent="0.2"/>
    <row r="60" spans="2:2" ht="14.25" customHeight="1" x14ac:dyDescent="0.2"/>
    <row r="61" spans="2:2" ht="14.25" customHeight="1" x14ac:dyDescent="0.2"/>
    <row r="62" spans="2:2" ht="14.25" customHeight="1" x14ac:dyDescent="0.2"/>
    <row r="63" spans="2:2" ht="14.25" customHeight="1" x14ac:dyDescent="0.2"/>
    <row r="64" spans="2:2"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sheetData>
  <phoneticPr fontId="0" type="noConversion"/>
  <hyperlinks>
    <hyperlink ref="B14" location="'Resumen'!A1" display="Resumen" xr:uid="{AF480E1F-A447-4518-9D8B-29C21A02D240}"/>
    <hyperlink ref="B30" location="'PEM de continuación TSJ'!A1" display="PEM de continuación TSJ" xr:uid="{7D4F7C6B-B003-4905-B1B0-64834F93F01D}"/>
    <hyperlink ref="B29" location="'PEM aperturados TSJ'!A1" display="Procedimientos Especiales de Microempresas aperturados por TSJ" xr:uid="{F38897B2-ADCA-4123-AB48-AEEA4F4008B7}"/>
    <hyperlink ref="B28" location="'PEM presentados TSJ total'!A1" display="PEM presentados TSJ total" xr:uid="{B830F197-6C35-4F15-A039-9595DF032DFA}"/>
    <hyperlink ref="B27" location="'PEM TSJ  pers nat'!A1" display="Procedimientos Especiales de Microempresas presentados por TSJ. Persona natural" xr:uid="{38872F2D-7916-4CF5-ADE5-72AF0BEF9DE6}"/>
    <hyperlink ref="B26" location="'PEM TSJ persona jurídica'!A1" display="Procedimientos Especiales de  Microempresas presentados por TSJ. Persona jurídica" xr:uid="{D5BD18D7-58E3-406D-81F4-4C142EAFED3E}"/>
    <hyperlink ref="B25" location="'Concurs.sin masa declarados TSJ'!A1" display="Concursos sin masa declarados por TSJ" xr:uid="{3B71CCB0-1FB8-4097-944F-E71EE2DD4C4E}"/>
    <hyperlink ref="B24" location="'E.R.E's TSJ'!A1" display="E.R.E's TSJ" xr:uid="{796643C8-E9DB-43A7-A0F9-D0DE36C5CB3C}"/>
    <hyperlink ref="B23" location="'Concursos Liquidación TSJ'!A1" display="Liquidación de concursos iniciados por TSJ" xr:uid="{666F6B7C-3C06-43DE-9F41-7301A22D935D}"/>
    <hyperlink ref="B22" location="'Concursos Convenio TSJ'!A1" display="Concursos Convenio TSJ" xr:uid="{A0E45E73-1659-4C48-A24B-5526E7268B22}"/>
    <hyperlink ref="B21" location="'Concursos declarados TSJ'!A1" display="Concursos declarados por TSJ" xr:uid="{7A3E9242-3CA1-4789-A5DF-72D61D81FA0A}"/>
    <hyperlink ref="B20" location="'Total concursos TSJ'!A1" display="Total concursos TSJ" xr:uid="{5F1D3425-E99E-4A72-AB9B-6FF3086DF6E1}"/>
    <hyperlink ref="B19" location="'Concursos TSJ pers. nat.no emp '!A1" display="Concursos TSJ pers. nat.no emp " xr:uid="{F4B3C88C-5FC5-439A-B732-D140C53298B8}"/>
    <hyperlink ref="B18" location="'Concursos TSJ pers. nat.empres'!A1" display="Concursos TSJ pers. nat.empres" xr:uid="{12AACDA0-4CEC-4F13-A87A-DE48F05B814C}"/>
    <hyperlink ref="B17" location="'Concursos TSJ pers. jurid. '!A1" display="Total concursos de personas jurídicas presentados " xr:uid="{21C302C4-8ED6-48FC-BB58-E0D1763C5F71}"/>
    <hyperlink ref="B15" location="'Definiciones y conceptos'!A1" display="Definiciones y conceptos" xr:uid="{BD36B701-187D-423C-B77D-BA54A1AF5FC5}"/>
    <hyperlink ref="B31" location="'PEM de liquidación TSJ'!A1" display="PEM de liquidación TSJ" xr:uid="{86B15A4F-E91C-4A90-AA60-3F960F9932D1}"/>
    <hyperlink ref="D17" location="'Recl. cantidad TSJ'!A1" display="Recl. cantidad TSJ" xr:uid="{549F99EF-A2EB-4B35-95FB-E15BCA1F1143}"/>
    <hyperlink ref="D16" location="'Despidos presentados TSJ'!A1" display="Despidos presentados TSJ" xr:uid="{AF735C22-5322-47E9-8D47-41C705FF5C82}"/>
    <hyperlink ref="D27" location="'Verb. pos. ocupas'!A1" display="Verbales posesorios por ocupación ilegal de viviendas ingresados" xr:uid="{AFDD6575-5A20-40A1-91A5-AF7FFD89F6D6}"/>
    <hyperlink ref="D26" location="'Lanzamientos. Otros TSJ'!A1" display="Otros lanzamientos practicados " xr:uid="{FD4B3D32-5B2A-4E42-9598-E8C7CF739CCD}"/>
    <hyperlink ref="D25" location="'Lanzamientos L.A.U  TSJ'!A1" display="Lanzamientos practicados como consecuencia de procedimientos derivados de la Ley de Arrendamientos Urbanos " xr:uid="{4571F7EE-8A76-4132-935C-0FBAE4BF2D80}"/>
    <hyperlink ref="D24" location="'Lanzamientos E.hipotecaria TSJ'!A1" display="Lanzamientos E.hipotecaria TSJ" xr:uid="{E5C78A9C-BD4A-4319-AC4C-BB89194EE6E8}"/>
    <hyperlink ref="D23" location="'Lanzamientos practic. total TSJ'!A1" display="Total lanzamientos practicados " xr:uid="{18B7A501-1E41-4F6C-9F88-2285A5366A1C}"/>
    <hyperlink ref="D22" location="'Lanzamientos con Cump ptivo TSJ'!A1" display="Lanzamientos con Cump ptivo TSJ" xr:uid="{BA8FF2DB-653B-4C5E-8433-C90C570A180F}"/>
    <hyperlink ref="D21" location="'Lanzamientos SC recibidos TSJ'!A1" display="Lanzamientos recibidos en los Servicios Comunes por TSJ" xr:uid="{4A07D4CA-AF90-4944-BE73-CE021FC8ED13}"/>
    <hyperlink ref="D20" location="'Monitorios presentados TSJ  '!A1" display="Procedimientos Monitorios presentados " xr:uid="{E427A622-82B0-4327-A57B-CEBE48CEFA30}"/>
    <hyperlink ref="D19" location="'Ej. Hipot. presentados TSJ '!A1" display="Ej. Hipot. presentados TSJ " xr:uid="{03551018-9B32-41DA-94B7-181A60FEFBA8}"/>
    <hyperlink ref="D31" location="'Provincias'!A1" display="DATOS PROVINCIALES PRIMER TRIMESTRE 2025" xr:uid="{3DF55783-3EA9-4D72-AD3D-9EB4123FE592}"/>
    <hyperlink ref="B34" location="'Nota falta datos lanzamientos'!A1" display="Nota: " xr:uid="{91B845D2-DE8C-4D25-B415-3099A07763C1}"/>
    <hyperlink ref="D28" location="'Anexo Suspensión Lanzamientos'!A1" display="Anexo suspensión de lanzamientos." xr:uid="{638C3CBD-A9F2-44D6-9A85-6BE3357E0EC4}"/>
  </hyperlinks>
  <pageMargins left="0.75" right="0.75" top="1" bottom="1" header="0" footer="0"/>
  <pageSetup paperSize="9" scale="4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P394"/>
  <sheetViews>
    <sheetView zoomScaleNormal="100" workbookViewId="0"/>
  </sheetViews>
  <sheetFormatPr baseColWidth="10" defaultColWidth="11.42578125" defaultRowHeight="12.75" x14ac:dyDescent="0.2"/>
  <cols>
    <col min="1" max="1" width="9.85546875" style="12" customWidth="1"/>
    <col min="2" max="2" width="15.42578125" style="12" customWidth="1"/>
    <col min="3" max="3" width="17.5703125" style="12" customWidth="1"/>
    <col min="4" max="4" width="17.42578125" style="12" customWidth="1"/>
    <col min="5" max="5" width="19" style="12" customWidth="1"/>
    <col min="6" max="6" width="20.140625" style="12" customWidth="1"/>
    <col min="7" max="7" width="16" style="12" customWidth="1"/>
    <col min="8" max="8" width="16.85546875" style="12" customWidth="1"/>
    <col min="9" max="9" width="20.140625" style="12" customWidth="1"/>
    <col min="10" max="19" width="15.42578125" style="12" customWidth="1"/>
    <col min="20" max="16384" width="11.42578125" style="12"/>
  </cols>
  <sheetData>
    <row r="1" spans="2:9" ht="14.25" customHeight="1" x14ac:dyDescent="0.2"/>
    <row r="2" spans="2:9" ht="36" customHeight="1" x14ac:dyDescent="0.2">
      <c r="B2" s="10"/>
      <c r="C2" s="11"/>
      <c r="D2" s="11"/>
    </row>
    <row r="3" spans="2:9" ht="14.25" customHeight="1" x14ac:dyDescent="0.2"/>
    <row r="4" spans="2:9" ht="54.95" customHeight="1" x14ac:dyDescent="0.2">
      <c r="B4" s="36"/>
      <c r="C4" s="37" t="s">
        <v>30</v>
      </c>
      <c r="D4" s="38" t="s">
        <v>31</v>
      </c>
      <c r="E4" s="38" t="s">
        <v>32</v>
      </c>
      <c r="F4" s="38" t="s">
        <v>33</v>
      </c>
    </row>
    <row r="5" spans="2:9" ht="14.25" customHeight="1" thickBot="1" x14ac:dyDescent="0.25">
      <c r="B5" s="34" t="s">
        <v>34</v>
      </c>
      <c r="C5" s="39">
        <v>17449</v>
      </c>
      <c r="D5" s="39">
        <v>28005</v>
      </c>
      <c r="E5" s="35">
        <v>-3.5913586385988176E-2</v>
      </c>
      <c r="F5" s="35">
        <v>-0.10501422134159982</v>
      </c>
      <c r="G5" s="13"/>
      <c r="H5" s="13"/>
    </row>
    <row r="6" spans="2:9" ht="14.25" customHeight="1" thickBot="1" x14ac:dyDescent="0.25">
      <c r="B6" s="29" t="s">
        <v>35</v>
      </c>
      <c r="C6" s="40">
        <v>15620</v>
      </c>
      <c r="D6" s="40">
        <v>27250</v>
      </c>
      <c r="E6" s="32">
        <v>4.5016077170418004E-3</v>
      </c>
      <c r="F6" s="32">
        <v>-9.3720899294931492E-2</v>
      </c>
      <c r="G6" s="13"/>
      <c r="H6" s="13"/>
    </row>
    <row r="7" spans="2:9" ht="14.25" customHeight="1" thickBot="1" x14ac:dyDescent="0.25">
      <c r="B7" s="30" t="s">
        <v>36</v>
      </c>
      <c r="C7" s="40">
        <v>16076</v>
      </c>
      <c r="D7" s="41">
        <v>22440</v>
      </c>
      <c r="E7" s="32">
        <v>2.5713009634403115E-2</v>
      </c>
      <c r="F7" s="32">
        <v>3.8471861859175091E-3</v>
      </c>
      <c r="G7" s="13"/>
      <c r="H7" s="13"/>
    </row>
    <row r="8" spans="2:9" ht="14.25" customHeight="1" thickBot="1" x14ac:dyDescent="0.25">
      <c r="B8" s="31" t="s">
        <v>37</v>
      </c>
      <c r="C8" s="42">
        <v>17104</v>
      </c>
      <c r="D8" s="42">
        <v>29047</v>
      </c>
      <c r="E8" s="33">
        <v>7.9797979797979798E-2</v>
      </c>
      <c r="F8" s="33">
        <v>0.10786071169762386</v>
      </c>
      <c r="G8" s="13"/>
      <c r="H8" s="13"/>
    </row>
    <row r="9" spans="2:9" ht="14.25" customHeight="1" thickBot="1" x14ac:dyDescent="0.25">
      <c r="B9" s="28" t="s">
        <v>38</v>
      </c>
      <c r="C9" s="40">
        <v>19655</v>
      </c>
      <c r="D9" s="40">
        <v>35753</v>
      </c>
      <c r="E9" s="32">
        <f>+(C9-C5)/C5</f>
        <v>0.12642558312797295</v>
      </c>
      <c r="F9" s="32">
        <f>+(D9-D5)/D5</f>
        <v>0.27666488127120159</v>
      </c>
      <c r="G9" s="13"/>
      <c r="H9" s="13"/>
    </row>
    <row r="10" spans="2:9" ht="14.25" customHeight="1" thickBot="1" x14ac:dyDescent="0.25">
      <c r="B10" s="29" t="s">
        <v>39</v>
      </c>
      <c r="C10" s="40">
        <v>24004</v>
      </c>
      <c r="D10" s="40">
        <v>43353</v>
      </c>
      <c r="E10" s="32">
        <f t="shared" ref="E10:E27" si="0">+(C10-C6)/C6</f>
        <v>0.53674775928297058</v>
      </c>
      <c r="F10" s="32">
        <f t="shared" ref="F10:F24" si="1">+(D10-D6)/D6</f>
        <v>0.5909357798165138</v>
      </c>
      <c r="G10" s="13"/>
      <c r="H10" s="13"/>
      <c r="I10" s="14"/>
    </row>
    <row r="11" spans="2:9" ht="14.25" customHeight="1" thickBot="1" x14ac:dyDescent="0.25">
      <c r="B11" s="30" t="s">
        <v>40</v>
      </c>
      <c r="C11" s="40">
        <v>26057</v>
      </c>
      <c r="D11" s="40">
        <v>33370</v>
      </c>
      <c r="E11" s="32">
        <f t="shared" si="0"/>
        <v>0.62086339885543662</v>
      </c>
      <c r="F11" s="32">
        <f t="shared" si="1"/>
        <v>0.48707664884135471</v>
      </c>
      <c r="G11" s="13"/>
      <c r="H11" s="13"/>
      <c r="I11" s="14"/>
    </row>
    <row r="12" spans="2:9" ht="14.25" customHeight="1" thickBot="1" x14ac:dyDescent="0.25">
      <c r="B12" s="31" t="s">
        <v>41</v>
      </c>
      <c r="C12" s="42">
        <v>33209</v>
      </c>
      <c r="D12" s="42">
        <v>45448</v>
      </c>
      <c r="E12" s="33">
        <f t="shared" si="0"/>
        <v>0.94159260991580918</v>
      </c>
      <c r="F12" s="33">
        <f t="shared" si="1"/>
        <v>0.56463662340344956</v>
      </c>
      <c r="G12" s="13"/>
      <c r="H12" s="13"/>
    </row>
    <row r="13" spans="2:9" ht="14.25" customHeight="1" thickBot="1" x14ac:dyDescent="0.25">
      <c r="B13" s="28" t="s">
        <v>42</v>
      </c>
      <c r="C13" s="40">
        <v>38510</v>
      </c>
      <c r="D13" s="40">
        <v>51771</v>
      </c>
      <c r="E13" s="32">
        <f t="shared" si="0"/>
        <v>0.95929788857796994</v>
      </c>
      <c r="F13" s="32">
        <f t="shared" si="1"/>
        <v>0.44801834811064806</v>
      </c>
      <c r="G13" s="13"/>
      <c r="H13" s="13"/>
    </row>
    <row r="14" spans="2:9" ht="14.25" customHeight="1" thickBot="1" x14ac:dyDescent="0.25">
      <c r="B14" s="29" t="s">
        <v>43</v>
      </c>
      <c r="C14" s="40">
        <v>35615</v>
      </c>
      <c r="D14" s="40">
        <v>47207</v>
      </c>
      <c r="E14" s="32">
        <f t="shared" si="0"/>
        <v>0.48371104815864024</v>
      </c>
      <c r="F14" s="32">
        <f t="shared" si="1"/>
        <v>8.8898115470671002E-2</v>
      </c>
      <c r="G14" s="13"/>
      <c r="H14" s="13"/>
    </row>
    <row r="15" spans="2:9" ht="14.25" customHeight="1" thickBot="1" x14ac:dyDescent="0.25">
      <c r="B15" s="30" t="s">
        <v>44</v>
      </c>
      <c r="C15" s="40">
        <v>31576</v>
      </c>
      <c r="D15" s="40">
        <v>39978</v>
      </c>
      <c r="E15" s="32">
        <f t="shared" si="0"/>
        <v>0.21180488928119123</v>
      </c>
      <c r="F15" s="32">
        <f t="shared" si="1"/>
        <v>0.1980221756068325</v>
      </c>
      <c r="G15" s="13"/>
      <c r="H15" s="13"/>
    </row>
    <row r="16" spans="2:9" ht="14.25" customHeight="1" thickBot="1" x14ac:dyDescent="0.25">
      <c r="B16" s="31" t="s">
        <v>45</v>
      </c>
      <c r="C16" s="42">
        <v>29678</v>
      </c>
      <c r="D16" s="42">
        <v>44720</v>
      </c>
      <c r="E16" s="33">
        <f t="shared" si="0"/>
        <v>-0.10632659821132825</v>
      </c>
      <c r="F16" s="33">
        <f t="shared" si="1"/>
        <v>-1.6018306636155607E-2</v>
      </c>
      <c r="G16" s="13"/>
      <c r="H16" s="13"/>
    </row>
    <row r="17" spans="2:8" ht="14.25" customHeight="1" thickBot="1" x14ac:dyDescent="0.25">
      <c r="B17" s="28" t="s">
        <v>46</v>
      </c>
      <c r="C17" s="40">
        <v>31192</v>
      </c>
      <c r="D17" s="40">
        <v>49437</v>
      </c>
      <c r="E17" s="32">
        <f t="shared" si="0"/>
        <v>-0.19002856400934823</v>
      </c>
      <c r="F17" s="32">
        <f t="shared" si="1"/>
        <v>-4.5083154661876339E-2</v>
      </c>
      <c r="G17" s="13"/>
      <c r="H17" s="13"/>
    </row>
    <row r="18" spans="2:8" ht="14.25" customHeight="1" thickBot="1" x14ac:dyDescent="0.25">
      <c r="B18" s="29" t="s">
        <v>47</v>
      </c>
      <c r="C18" s="40">
        <v>28131</v>
      </c>
      <c r="D18" s="40">
        <v>45558</v>
      </c>
      <c r="E18" s="32">
        <f t="shared" si="0"/>
        <v>-0.21013617857644251</v>
      </c>
      <c r="F18" s="32">
        <f t="shared" si="1"/>
        <v>-3.4931260194462688E-2</v>
      </c>
      <c r="G18" s="13"/>
      <c r="H18" s="13"/>
    </row>
    <row r="19" spans="2:8" ht="14.25" customHeight="1" thickBot="1" x14ac:dyDescent="0.25">
      <c r="B19" s="30" t="s">
        <v>48</v>
      </c>
      <c r="C19" s="40">
        <v>26080</v>
      </c>
      <c r="D19" s="40">
        <v>34229</v>
      </c>
      <c r="E19" s="32">
        <f t="shared" si="0"/>
        <v>-0.17405624524955662</v>
      </c>
      <c r="F19" s="32">
        <f t="shared" si="1"/>
        <v>-0.1438040922507379</v>
      </c>
      <c r="G19" s="13"/>
      <c r="H19" s="13"/>
    </row>
    <row r="20" spans="2:8" ht="14.25" customHeight="1" thickBot="1" x14ac:dyDescent="0.25">
      <c r="B20" s="31" t="s">
        <v>49</v>
      </c>
      <c r="C20" s="42">
        <v>26539</v>
      </c>
      <c r="D20" s="42">
        <v>39680</v>
      </c>
      <c r="E20" s="33">
        <f t="shared" si="0"/>
        <v>-0.10576858278859762</v>
      </c>
      <c r="F20" s="33">
        <f t="shared" si="1"/>
        <v>-0.11270125223613596</v>
      </c>
      <c r="G20" s="13"/>
      <c r="H20" s="13"/>
    </row>
    <row r="21" spans="2:8" ht="14.25" customHeight="1" thickBot="1" x14ac:dyDescent="0.25">
      <c r="B21" s="28" t="s">
        <v>50</v>
      </c>
      <c r="C21" s="40">
        <v>30429</v>
      </c>
      <c r="D21" s="40">
        <v>43166</v>
      </c>
      <c r="E21" s="32">
        <f t="shared" si="0"/>
        <v>-2.4461400359066427E-2</v>
      </c>
      <c r="F21" s="32">
        <f t="shared" si="1"/>
        <v>-0.12684831199304164</v>
      </c>
      <c r="G21" s="13"/>
    </row>
    <row r="22" spans="2:8" ht="14.25" customHeight="1" thickBot="1" x14ac:dyDescent="0.25">
      <c r="B22" s="29" t="s">
        <v>51</v>
      </c>
      <c r="C22" s="40">
        <v>28578</v>
      </c>
      <c r="D22" s="40">
        <v>40765</v>
      </c>
      <c r="E22" s="32">
        <f t="shared" si="0"/>
        <v>1.5889943478724539E-2</v>
      </c>
      <c r="F22" s="32">
        <f t="shared" si="1"/>
        <v>-0.1052065498924448</v>
      </c>
      <c r="G22" s="13"/>
    </row>
    <row r="23" spans="2:8" ht="14.25" customHeight="1" thickBot="1" x14ac:dyDescent="0.25">
      <c r="B23" s="30" t="s">
        <v>52</v>
      </c>
      <c r="C23" s="40">
        <v>28651</v>
      </c>
      <c r="D23" s="40">
        <v>32371</v>
      </c>
      <c r="E23" s="32">
        <f t="shared" si="0"/>
        <v>9.8581288343558282E-2</v>
      </c>
      <c r="F23" s="32">
        <f t="shared" si="1"/>
        <v>-5.428145724385755E-2</v>
      </c>
      <c r="G23" s="13"/>
    </row>
    <row r="24" spans="2:8" ht="14.25" customHeight="1" thickBot="1" x14ac:dyDescent="0.25">
      <c r="B24" s="31" t="s">
        <v>53</v>
      </c>
      <c r="C24" s="42">
        <v>29955</v>
      </c>
      <c r="D24" s="42">
        <v>37899</v>
      </c>
      <c r="E24" s="33">
        <f t="shared" si="0"/>
        <v>0.12871622894607934</v>
      </c>
      <c r="F24" s="33">
        <f t="shared" si="1"/>
        <v>-4.4884072580645161E-2</v>
      </c>
      <c r="G24" s="13"/>
    </row>
    <row r="25" spans="2:8" ht="14.25" customHeight="1" thickBot="1" x14ac:dyDescent="0.25">
      <c r="B25" s="28" t="s">
        <v>54</v>
      </c>
      <c r="C25" s="40">
        <v>33651</v>
      </c>
      <c r="D25" s="40">
        <v>40543</v>
      </c>
      <c r="E25" s="32">
        <f t="shared" si="0"/>
        <v>0.10588583259390713</v>
      </c>
      <c r="F25" s="32">
        <f t="shared" ref="F25:F41" si="2">+(D25-D21)/D21</f>
        <v>-6.0765417226520874E-2</v>
      </c>
      <c r="G25" s="13"/>
    </row>
    <row r="26" spans="2:8" ht="14.25" customHeight="1" thickBot="1" x14ac:dyDescent="0.25">
      <c r="B26" s="29" t="s">
        <v>55</v>
      </c>
      <c r="C26" s="40">
        <v>37243</v>
      </c>
      <c r="D26" s="40">
        <v>38655</v>
      </c>
      <c r="E26" s="32">
        <f t="shared" si="0"/>
        <v>0.30320526278955839</v>
      </c>
      <c r="F26" s="32">
        <f t="shared" si="2"/>
        <v>-5.1760088311051146E-2</v>
      </c>
      <c r="G26" s="13"/>
    </row>
    <row r="27" spans="2:8" ht="14.25" customHeight="1" thickBot="1" x14ac:dyDescent="0.25">
      <c r="B27" s="30" t="s">
        <v>56</v>
      </c>
      <c r="C27" s="40">
        <v>38384</v>
      </c>
      <c r="D27" s="40">
        <v>30949</v>
      </c>
      <c r="E27" s="32">
        <f t="shared" si="0"/>
        <v>0.33970891068374576</v>
      </c>
      <c r="F27" s="32">
        <f t="shared" si="2"/>
        <v>-4.3928207346081369E-2</v>
      </c>
      <c r="G27" s="13"/>
    </row>
    <row r="28" spans="2:8" ht="14.25" customHeight="1" thickBot="1" x14ac:dyDescent="0.25">
      <c r="B28" s="31" t="s">
        <v>57</v>
      </c>
      <c r="C28" s="42">
        <v>38126</v>
      </c>
      <c r="D28" s="42">
        <v>36500</v>
      </c>
      <c r="E28" s="33">
        <f t="shared" ref="E28:E41" si="3">+(C28-C24)/C24</f>
        <v>0.27277583041228509</v>
      </c>
      <c r="F28" s="33">
        <f t="shared" si="2"/>
        <v>-3.691390274149714E-2</v>
      </c>
      <c r="G28" s="13"/>
    </row>
    <row r="29" spans="2:8" ht="14.25" customHeight="1" thickBot="1" x14ac:dyDescent="0.25">
      <c r="B29" s="28" t="s">
        <v>58</v>
      </c>
      <c r="C29" s="40">
        <v>41878</v>
      </c>
      <c r="D29" s="40">
        <v>36407</v>
      </c>
      <c r="E29" s="32">
        <f t="shared" si="3"/>
        <v>0.24448010460313216</v>
      </c>
      <c r="F29" s="32">
        <f t="shared" si="2"/>
        <v>-0.10201514441457218</v>
      </c>
      <c r="G29" s="13"/>
    </row>
    <row r="30" spans="2:8" ht="14.25" customHeight="1" thickBot="1" x14ac:dyDescent="0.25">
      <c r="B30" s="29" t="s">
        <v>59</v>
      </c>
      <c r="C30" s="40">
        <v>39682</v>
      </c>
      <c r="D30" s="40">
        <v>40424</v>
      </c>
      <c r="E30" s="32">
        <f t="shared" si="3"/>
        <v>6.5488816690384768E-2</v>
      </c>
      <c r="F30" s="32">
        <f t="shared" si="2"/>
        <v>4.5763808045530978E-2</v>
      </c>
      <c r="G30" s="13"/>
    </row>
    <row r="31" spans="2:8" ht="14.25" customHeight="1" thickBot="1" x14ac:dyDescent="0.25">
      <c r="B31" s="30" t="s">
        <v>60</v>
      </c>
      <c r="C31" s="40">
        <v>33730</v>
      </c>
      <c r="D31" s="40">
        <v>30268</v>
      </c>
      <c r="E31" s="32">
        <f t="shared" si="3"/>
        <v>-0.12124843684868696</v>
      </c>
      <c r="F31" s="32">
        <f t="shared" si="2"/>
        <v>-2.200394196904585E-2</v>
      </c>
    </row>
    <row r="32" spans="2:8" ht="14.25" customHeight="1" thickBot="1" x14ac:dyDescent="0.25">
      <c r="B32" s="31" t="s">
        <v>61</v>
      </c>
      <c r="C32" s="42">
        <v>31506</v>
      </c>
      <c r="D32" s="42">
        <v>34154</v>
      </c>
      <c r="E32" s="33">
        <f t="shared" si="3"/>
        <v>-0.17363478990714998</v>
      </c>
      <c r="F32" s="33">
        <f t="shared" si="2"/>
        <v>-6.4273972602739732E-2</v>
      </c>
    </row>
    <row r="33" spans="2:6" ht="14.25" customHeight="1" thickBot="1" x14ac:dyDescent="0.25">
      <c r="B33" s="28" t="s">
        <v>62</v>
      </c>
      <c r="C33" s="40">
        <v>34327</v>
      </c>
      <c r="D33" s="40">
        <v>37617</v>
      </c>
      <c r="E33" s="32">
        <f t="shared" si="3"/>
        <v>-0.18030947036630213</v>
      </c>
      <c r="F33" s="32">
        <f t="shared" si="2"/>
        <v>3.3235366825061112E-2</v>
      </c>
    </row>
    <row r="34" spans="2:6" ht="14.25" customHeight="1" thickBot="1" x14ac:dyDescent="0.25">
      <c r="B34" s="29" t="s">
        <v>63</v>
      </c>
      <c r="C34" s="40">
        <v>29037</v>
      </c>
      <c r="D34" s="40">
        <v>32948</v>
      </c>
      <c r="E34" s="32">
        <f t="shared" si="3"/>
        <v>-0.26825764830401694</v>
      </c>
      <c r="F34" s="32">
        <f t="shared" si="2"/>
        <v>-0.18493963981792994</v>
      </c>
    </row>
    <row r="35" spans="2:6" ht="15" thickBot="1" x14ac:dyDescent="0.25">
      <c r="B35" s="30" t="s">
        <v>64</v>
      </c>
      <c r="C35" s="40">
        <v>27571</v>
      </c>
      <c r="D35" s="40">
        <v>27999</v>
      </c>
      <c r="E35" s="32">
        <f t="shared" si="3"/>
        <v>-0.18259709457456269</v>
      </c>
      <c r="F35" s="32">
        <f t="shared" si="2"/>
        <v>-7.4963657988634858E-2</v>
      </c>
    </row>
    <row r="36" spans="2:6" ht="15" thickBot="1" x14ac:dyDescent="0.25">
      <c r="B36" s="31" t="s">
        <v>65</v>
      </c>
      <c r="C36" s="42">
        <v>27278</v>
      </c>
      <c r="D36" s="42">
        <v>34299</v>
      </c>
      <c r="E36" s="33">
        <f t="shared" si="3"/>
        <v>-0.13419666095346919</v>
      </c>
      <c r="F36" s="33">
        <f t="shared" si="2"/>
        <v>4.2454763717280552E-3</v>
      </c>
    </row>
    <row r="37" spans="2:6" ht="15" thickBot="1" x14ac:dyDescent="0.25">
      <c r="B37" s="28" t="s">
        <v>66</v>
      </c>
      <c r="C37" s="40">
        <v>28755</v>
      </c>
      <c r="D37" s="40">
        <v>38621</v>
      </c>
      <c r="E37" s="32">
        <f t="shared" si="3"/>
        <v>-0.16232120488245405</v>
      </c>
      <c r="F37" s="32">
        <f t="shared" si="2"/>
        <v>2.6690060345056756E-2</v>
      </c>
    </row>
    <row r="38" spans="2:6" ht="15" thickBot="1" x14ac:dyDescent="0.25">
      <c r="B38" s="29" t="s">
        <v>67</v>
      </c>
      <c r="C38" s="40">
        <v>26417</v>
      </c>
      <c r="D38" s="40">
        <v>31470</v>
      </c>
      <c r="E38" s="32">
        <f t="shared" si="3"/>
        <v>-9.0229706925646594E-2</v>
      </c>
      <c r="F38" s="32">
        <f t="shared" si="2"/>
        <v>-4.4858565011533326E-2</v>
      </c>
    </row>
    <row r="39" spans="2:6" ht="15" thickBot="1" x14ac:dyDescent="0.25">
      <c r="B39" s="30" t="s">
        <v>68</v>
      </c>
      <c r="C39" s="40">
        <v>24957</v>
      </c>
      <c r="D39" s="40">
        <v>26018</v>
      </c>
      <c r="E39" s="32">
        <f t="shared" si="3"/>
        <v>-9.4809763882340137E-2</v>
      </c>
      <c r="F39" s="32">
        <f t="shared" si="2"/>
        <v>-7.0752526875959856E-2</v>
      </c>
    </row>
    <row r="40" spans="2:6" ht="15" thickBot="1" x14ac:dyDescent="0.25">
      <c r="B40" s="31" t="s">
        <v>69</v>
      </c>
      <c r="C40" s="42">
        <v>24328</v>
      </c>
      <c r="D40" s="42">
        <v>29112</v>
      </c>
      <c r="E40" s="33">
        <f t="shared" si="3"/>
        <v>-0.10814575848669257</v>
      </c>
      <c r="F40" s="33">
        <f t="shared" si="2"/>
        <v>-0.15122889880171433</v>
      </c>
    </row>
    <row r="41" spans="2:6" ht="15" thickBot="1" x14ac:dyDescent="0.25">
      <c r="B41" s="28" t="s">
        <v>70</v>
      </c>
      <c r="C41" s="40">
        <v>25182</v>
      </c>
      <c r="D41" s="40">
        <v>27945</v>
      </c>
      <c r="E41" s="32">
        <f t="shared" si="3"/>
        <v>-0.12425665101721439</v>
      </c>
      <c r="F41" s="32">
        <f t="shared" si="2"/>
        <v>-0.27642992154527329</v>
      </c>
    </row>
    <row r="42" spans="2:6" ht="15" thickBot="1" x14ac:dyDescent="0.25">
      <c r="B42" s="29" t="s">
        <v>71</v>
      </c>
      <c r="C42" s="40">
        <v>25866</v>
      </c>
      <c r="D42" s="40">
        <v>30682</v>
      </c>
      <c r="E42" s="32">
        <f t="shared" ref="E42:F44" si="4">+(C42-C38)/C38</f>
        <v>-2.0857780974372565E-2</v>
      </c>
      <c r="F42" s="32">
        <f t="shared" si="4"/>
        <v>-2.5039720368605019E-2</v>
      </c>
    </row>
    <row r="43" spans="2:6" ht="15" thickBot="1" x14ac:dyDescent="0.25">
      <c r="B43" s="30" t="s">
        <v>72</v>
      </c>
      <c r="C43" s="40">
        <v>23364</v>
      </c>
      <c r="D43" s="40">
        <v>24220</v>
      </c>
      <c r="E43" s="32">
        <f t="shared" si="4"/>
        <v>-6.3829787234042548E-2</v>
      </c>
      <c r="F43" s="32">
        <f t="shared" si="4"/>
        <v>-6.9106003536013524E-2</v>
      </c>
    </row>
    <row r="44" spans="2:6" ht="15" thickBot="1" x14ac:dyDescent="0.25">
      <c r="B44" s="31" t="s">
        <v>73</v>
      </c>
      <c r="C44" s="42">
        <v>24509</v>
      </c>
      <c r="D44" s="42">
        <v>29081</v>
      </c>
      <c r="E44" s="33">
        <f t="shared" si="4"/>
        <v>7.4399868464320945E-3</v>
      </c>
      <c r="F44" s="33">
        <f t="shared" si="4"/>
        <v>-1.0648529815883484E-3</v>
      </c>
    </row>
    <row r="45" spans="2:6" ht="15" thickBot="1" x14ac:dyDescent="0.25">
      <c r="B45" s="28" t="s">
        <v>74</v>
      </c>
      <c r="C45" s="40">
        <v>27166</v>
      </c>
      <c r="D45" s="40">
        <v>34041</v>
      </c>
      <c r="E45" s="32">
        <v>7.8786434754983717E-2</v>
      </c>
      <c r="F45" s="32">
        <v>0.21814278046162103</v>
      </c>
    </row>
    <row r="46" spans="2:6" ht="15" thickBot="1" x14ac:dyDescent="0.25">
      <c r="B46" s="29" t="s">
        <v>75</v>
      </c>
      <c r="C46" s="40">
        <v>25869</v>
      </c>
      <c r="D46" s="40">
        <v>32047</v>
      </c>
      <c r="E46" s="32">
        <v>1.1598237067965669E-4</v>
      </c>
      <c r="F46" s="32">
        <v>4.4488625252591098E-2</v>
      </c>
    </row>
    <row r="47" spans="2:6" ht="15" thickBot="1" x14ac:dyDescent="0.25">
      <c r="B47" s="30" t="s">
        <v>76</v>
      </c>
      <c r="C47" s="40">
        <v>26101</v>
      </c>
      <c r="D47" s="40">
        <v>26854</v>
      </c>
      <c r="E47" s="32">
        <v>0.11714603663756207</v>
      </c>
      <c r="F47" s="32">
        <v>0.10875309661436829</v>
      </c>
    </row>
    <row r="48" spans="2:6" ht="15" thickBot="1" x14ac:dyDescent="0.25">
      <c r="B48" s="31" t="s">
        <v>77</v>
      </c>
      <c r="C48" s="42">
        <v>25688</v>
      </c>
      <c r="D48" s="42">
        <v>29408</v>
      </c>
      <c r="E48" s="33">
        <v>4.8104777836713047E-2</v>
      </c>
      <c r="F48" s="33">
        <v>1.1244455142532925E-2</v>
      </c>
    </row>
    <row r="49" spans="2:6" ht="15" thickBot="1" x14ac:dyDescent="0.25">
      <c r="B49" s="28" t="s">
        <v>78</v>
      </c>
      <c r="C49" s="40">
        <v>27589</v>
      </c>
      <c r="D49" s="40">
        <v>31392</v>
      </c>
      <c r="E49" s="32">
        <v>1.5570934256055362E-2</v>
      </c>
      <c r="F49" s="32">
        <v>-7.7817925442848324E-2</v>
      </c>
    </row>
    <row r="50" spans="2:6" ht="15" thickBot="1" x14ac:dyDescent="0.25">
      <c r="B50" s="29" t="s">
        <v>79</v>
      </c>
      <c r="C50" s="40">
        <v>25785</v>
      </c>
      <c r="D50" s="40">
        <v>33573</v>
      </c>
      <c r="E50" s="32">
        <v>-3.2471297692218486E-3</v>
      </c>
      <c r="F50" s="32">
        <v>4.7617561706243955E-2</v>
      </c>
    </row>
    <row r="51" spans="2:6" ht="15" thickBot="1" x14ac:dyDescent="0.25">
      <c r="B51" s="30" t="s">
        <v>80</v>
      </c>
      <c r="C51" s="40">
        <v>26669</v>
      </c>
      <c r="D51" s="40">
        <v>27761</v>
      </c>
      <c r="E51" s="32">
        <v>2.1761618328799665E-2</v>
      </c>
      <c r="F51" s="32">
        <v>3.3775229016161465E-2</v>
      </c>
    </row>
    <row r="52" spans="2:6" ht="15" thickBot="1" x14ac:dyDescent="0.25">
      <c r="B52" s="31" t="s">
        <v>81</v>
      </c>
      <c r="C52" s="42">
        <v>27251</v>
      </c>
      <c r="D52" s="42">
        <v>31480</v>
      </c>
      <c r="E52" s="33">
        <v>6.0845530987231389E-2</v>
      </c>
      <c r="F52" s="33">
        <v>7.0457018498367788E-2</v>
      </c>
    </row>
    <row r="53" spans="2:6" ht="15" thickBot="1" x14ac:dyDescent="0.25">
      <c r="B53" s="34" t="s">
        <v>82</v>
      </c>
      <c r="C53" s="98">
        <v>29386</v>
      </c>
      <c r="D53" s="98">
        <v>34020</v>
      </c>
      <c r="E53" s="32">
        <v>6.513465511616949E-2</v>
      </c>
      <c r="F53" s="32">
        <v>8.3715596330275227E-2</v>
      </c>
    </row>
    <row r="54" spans="2:6" ht="15" thickBot="1" x14ac:dyDescent="0.25">
      <c r="B54" s="34" t="s">
        <v>83</v>
      </c>
      <c r="C54" s="98">
        <v>28121</v>
      </c>
      <c r="D54" s="98">
        <v>33623</v>
      </c>
      <c r="E54" s="32">
        <v>9.0595307349234044E-2</v>
      </c>
      <c r="F54" s="32">
        <v>1.4892919905876746E-3</v>
      </c>
    </row>
    <row r="55" spans="2:6" ht="15" thickBot="1" x14ac:dyDescent="0.25">
      <c r="B55" s="34" t="s">
        <v>84</v>
      </c>
      <c r="C55" s="98">
        <v>30981</v>
      </c>
      <c r="D55" s="98">
        <v>28752</v>
      </c>
      <c r="E55" s="32">
        <v>0.16168585248790732</v>
      </c>
      <c r="F55" s="32">
        <v>3.5697561327041535E-2</v>
      </c>
    </row>
    <row r="56" spans="2:6" ht="15" thickBot="1" x14ac:dyDescent="0.25">
      <c r="B56" s="31" t="s">
        <v>85</v>
      </c>
      <c r="C56" s="42">
        <v>31561</v>
      </c>
      <c r="D56" s="42">
        <v>34857</v>
      </c>
      <c r="E56" s="33">
        <v>0.15815933360243661</v>
      </c>
      <c r="F56" s="33">
        <v>0.10727445997458704</v>
      </c>
    </row>
    <row r="57" spans="2:6" ht="15" thickBot="1" x14ac:dyDescent="0.25">
      <c r="B57" s="34" t="s">
        <v>86</v>
      </c>
      <c r="C57" s="98">
        <v>30597</v>
      </c>
      <c r="D57" s="98">
        <v>32408</v>
      </c>
      <c r="E57" s="32">
        <v>4.1210100047641737E-2</v>
      </c>
      <c r="F57" s="32">
        <v>-4.7383891828336272E-2</v>
      </c>
    </row>
    <row r="58" spans="2:6" ht="15" thickBot="1" x14ac:dyDescent="0.25">
      <c r="B58" s="34" t="s">
        <v>87</v>
      </c>
      <c r="C58" s="98">
        <v>27401</v>
      </c>
      <c r="D58" s="98">
        <v>21297</v>
      </c>
      <c r="E58" s="32">
        <v>-2.5603641406777854E-2</v>
      </c>
      <c r="F58" s="32">
        <v>-0.36659429557148382</v>
      </c>
    </row>
    <row r="59" spans="2:6" ht="15" thickBot="1" x14ac:dyDescent="0.25">
      <c r="B59" s="34" t="s">
        <v>88</v>
      </c>
      <c r="C59" s="98">
        <v>41597</v>
      </c>
      <c r="D59" s="98">
        <v>32446</v>
      </c>
      <c r="E59" s="32">
        <v>0.34266163132242344</v>
      </c>
      <c r="F59" s="32">
        <v>0.12847801892042293</v>
      </c>
    </row>
    <row r="60" spans="2:6" ht="15" thickBot="1" x14ac:dyDescent="0.25">
      <c r="B60" s="31" t="s">
        <v>89</v>
      </c>
      <c r="C60" s="42">
        <v>29692</v>
      </c>
      <c r="D60" s="42">
        <v>31906</v>
      </c>
      <c r="E60" s="33">
        <v>-5.9218655936123694E-2</v>
      </c>
      <c r="F60" s="33">
        <v>-8.466018303353702E-2</v>
      </c>
    </row>
    <row r="61" spans="2:6" ht="15" thickBot="1" x14ac:dyDescent="0.25">
      <c r="B61" s="34" t="s">
        <v>90</v>
      </c>
      <c r="C61" s="98">
        <v>34461</v>
      </c>
      <c r="D61" s="98">
        <v>34356</v>
      </c>
      <c r="E61" s="32">
        <v>0.12628689087165409</v>
      </c>
      <c r="F61" s="32">
        <v>6.0108615156751422E-2</v>
      </c>
    </row>
    <row r="62" spans="2:6" ht="15" thickBot="1" x14ac:dyDescent="0.25">
      <c r="B62" s="34" t="s">
        <v>91</v>
      </c>
      <c r="C62" s="98">
        <v>28179</v>
      </c>
      <c r="D62" s="98">
        <v>32151</v>
      </c>
      <c r="E62" s="32">
        <v>2.8000000000000001E-2</v>
      </c>
      <c r="F62" s="32">
        <v>0.51</v>
      </c>
    </row>
    <row r="63" spans="2:6" ht="15" thickBot="1" x14ac:dyDescent="0.25">
      <c r="B63" s="34" t="s">
        <v>92</v>
      </c>
      <c r="C63" s="98">
        <v>26434</v>
      </c>
      <c r="D63" s="98">
        <v>25447</v>
      </c>
      <c r="E63" s="32">
        <v>-0.36499999999999999</v>
      </c>
      <c r="F63" s="97">
        <v>-0.216</v>
      </c>
    </row>
    <row r="64" spans="2:6" ht="15" thickBot="1" x14ac:dyDescent="0.25">
      <c r="B64" s="31" t="s">
        <v>93</v>
      </c>
      <c r="C64" s="42">
        <v>28219</v>
      </c>
      <c r="D64" s="42">
        <v>30377</v>
      </c>
      <c r="E64" s="33">
        <v>-5.0999999999999997E-2</v>
      </c>
      <c r="F64" s="33">
        <v>-4.9000000000000002E-2</v>
      </c>
    </row>
    <row r="65" spans="2:6" ht="15" thickBot="1" x14ac:dyDescent="0.25">
      <c r="B65" s="34" t="s">
        <v>94</v>
      </c>
      <c r="C65" s="98">
        <v>30126</v>
      </c>
      <c r="D65" s="98">
        <v>31990</v>
      </c>
      <c r="E65" s="32">
        <f t="shared" ref="E65:F69" si="5">+(C65-C61)/C61</f>
        <v>-0.12579437625141465</v>
      </c>
      <c r="F65" s="97">
        <f t="shared" si="5"/>
        <v>-6.8867155664221677E-2</v>
      </c>
    </row>
    <row r="66" spans="2:6" ht="15" thickBot="1" x14ac:dyDescent="0.25">
      <c r="B66" s="34" t="s">
        <v>95</v>
      </c>
      <c r="C66" s="98">
        <v>28753</v>
      </c>
      <c r="D66" s="98">
        <v>30414</v>
      </c>
      <c r="E66" s="32">
        <f t="shared" si="5"/>
        <v>2.0369778913375207E-2</v>
      </c>
      <c r="F66" s="97">
        <f t="shared" si="5"/>
        <v>-5.4026313333955397E-2</v>
      </c>
    </row>
    <row r="67" spans="2:6" ht="15" thickBot="1" x14ac:dyDescent="0.25">
      <c r="B67" s="34" t="s">
        <v>96</v>
      </c>
      <c r="C67" s="98">
        <v>30167</v>
      </c>
      <c r="D67" s="98">
        <v>26050</v>
      </c>
      <c r="E67" s="32">
        <f t="shared" si="5"/>
        <v>0.14121964137096163</v>
      </c>
      <c r="F67" s="97">
        <f t="shared" si="5"/>
        <v>2.3696309977600503E-2</v>
      </c>
    </row>
    <row r="68" spans="2:6" ht="15" thickBot="1" x14ac:dyDescent="0.25">
      <c r="B68" s="31" t="s">
        <v>97</v>
      </c>
      <c r="C68" s="42">
        <v>31889</v>
      </c>
      <c r="D68" s="42">
        <v>32084</v>
      </c>
      <c r="E68" s="33">
        <f t="shared" si="5"/>
        <v>0.13005421878875933</v>
      </c>
      <c r="F68" s="33">
        <f t="shared" si="5"/>
        <v>5.6193830858873486E-2</v>
      </c>
    </row>
    <row r="69" spans="2:6" ht="15" thickBot="1" x14ac:dyDescent="0.25">
      <c r="B69" s="34" t="s">
        <v>98</v>
      </c>
      <c r="C69" s="98">
        <f>+'Despidos presentados TSJ'!C23</f>
        <v>41116</v>
      </c>
      <c r="D69" s="98">
        <f>+'Recl. cantidad TSJ'!C23</f>
        <v>36146</v>
      </c>
      <c r="E69" s="32">
        <f t="shared" si="5"/>
        <v>0.36480116842594434</v>
      </c>
      <c r="F69" s="97">
        <f t="shared" si="5"/>
        <v>0.12991559862457017</v>
      </c>
    </row>
    <row r="70" spans="2:6" ht="15" thickBot="1" x14ac:dyDescent="0.25">
      <c r="B70" s="34" t="s">
        <v>99</v>
      </c>
      <c r="C70" s="98">
        <v>34014</v>
      </c>
      <c r="D70" s="98">
        <v>35469</v>
      </c>
      <c r="E70" s="32">
        <v>0.1829722115953118</v>
      </c>
      <c r="F70" s="97">
        <v>0.1662063523377392</v>
      </c>
    </row>
    <row r="71" spans="2:6" ht="15" thickBot="1" x14ac:dyDescent="0.25">
      <c r="B71" s="34" t="s">
        <v>100</v>
      </c>
      <c r="C71" s="98">
        <v>35413</v>
      </c>
      <c r="D71" s="98">
        <v>29621</v>
      </c>
      <c r="E71" s="32">
        <v>0.17389863095435409</v>
      </c>
      <c r="F71" s="97">
        <v>0.13708253358925143</v>
      </c>
    </row>
    <row r="72" spans="2:6" ht="15" thickBot="1" x14ac:dyDescent="0.25">
      <c r="B72" s="31" t="s">
        <v>101</v>
      </c>
      <c r="C72" s="42">
        <v>37878</v>
      </c>
      <c r="D72" s="42">
        <v>32742</v>
      </c>
      <c r="E72" s="33">
        <v>0.18780770798708019</v>
      </c>
      <c r="F72" s="33">
        <v>2.0508664755018079E-2</v>
      </c>
    </row>
    <row r="73" spans="2:6" ht="14.25" x14ac:dyDescent="0.2">
      <c r="B73" s="34" t="s">
        <v>102</v>
      </c>
      <c r="C73" s="98">
        <v>39883</v>
      </c>
      <c r="D73" s="98">
        <v>35673</v>
      </c>
      <c r="E73" s="97">
        <v>0.20568941019982467</v>
      </c>
      <c r="F73" s="97">
        <v>0.13887558662963317</v>
      </c>
    </row>
    <row r="74" spans="2:6" ht="14.25" x14ac:dyDescent="0.2">
      <c r="B74" s="34" t="s">
        <v>103</v>
      </c>
      <c r="C74" s="98">
        <v>41616</v>
      </c>
      <c r="D74" s="98">
        <v>40125</v>
      </c>
      <c r="E74" s="97">
        <v>0.22349620744399365</v>
      </c>
      <c r="F74" s="97">
        <v>0.13126955933350248</v>
      </c>
    </row>
    <row r="75" spans="2:6" ht="14.25" x14ac:dyDescent="0.2">
      <c r="B75" s="34" t="s">
        <v>104</v>
      </c>
      <c r="C75" s="98">
        <v>38556</v>
      </c>
      <c r="D75" s="98">
        <v>28546</v>
      </c>
      <c r="E75" s="97">
        <v>8.8752717928444358E-2</v>
      </c>
      <c r="F75" s="97">
        <v>-3.6291819992572839E-2</v>
      </c>
    </row>
    <row r="76" spans="2:6" ht="15" thickBot="1" x14ac:dyDescent="0.25">
      <c r="B76" s="31" t="s">
        <v>105</v>
      </c>
      <c r="C76" s="42">
        <v>39675</v>
      </c>
      <c r="D76" s="42">
        <v>32726</v>
      </c>
      <c r="E76" s="33">
        <v>4.7441786789165212E-2</v>
      </c>
      <c r="F76" s="33">
        <v>-4.8866898784435888E-4</v>
      </c>
    </row>
    <row r="77" spans="2:6" ht="14.25" x14ac:dyDescent="0.2">
      <c r="B77" s="34" t="s">
        <v>106</v>
      </c>
      <c r="C77" s="98">
        <v>41116</v>
      </c>
      <c r="D77" s="98">
        <v>36146</v>
      </c>
      <c r="E77" s="97">
        <v>3.0915427625805483E-2</v>
      </c>
      <c r="F77" s="97">
        <f>+'Recl. cantidad TSJ'!$C$45</f>
        <v>-0.10894704808277542</v>
      </c>
    </row>
    <row r="78" spans="2:6" ht="14.25" x14ac:dyDescent="0.2">
      <c r="B78" s="34" t="s">
        <v>301</v>
      </c>
      <c r="C78" s="98">
        <v>40680</v>
      </c>
      <c r="D78" s="98">
        <v>33884</v>
      </c>
      <c r="E78" s="97">
        <v>-2.2491349480968859E-2</v>
      </c>
      <c r="F78" s="97">
        <v>-0.15553894080996886</v>
      </c>
    </row>
    <row r="79" spans="2:6" ht="14.25" x14ac:dyDescent="0.2">
      <c r="B79" s="34" t="s">
        <v>303</v>
      </c>
      <c r="C79" s="98">
        <v>40762</v>
      </c>
      <c r="D79" s="98">
        <v>27928</v>
      </c>
      <c r="E79" s="97">
        <v>5.7215478784106238E-2</v>
      </c>
      <c r="F79" s="97">
        <v>-2.1649267848385063E-2</v>
      </c>
    </row>
    <row r="80" spans="2:6" ht="15" thickBot="1" x14ac:dyDescent="0.25">
      <c r="B80" s="31" t="s">
        <v>310</v>
      </c>
      <c r="C80" s="42">
        <v>41926</v>
      </c>
      <c r="D80" s="42">
        <v>33192</v>
      </c>
      <c r="E80" s="33">
        <v>5.6735979836168869E-2</v>
      </c>
      <c r="F80" s="33">
        <v>1.4239442644991749E-2</v>
      </c>
    </row>
    <row r="81" spans="2:16" ht="14.25" x14ac:dyDescent="0.2">
      <c r="B81" s="34" t="s">
        <v>325</v>
      </c>
      <c r="C81" s="98">
        <v>42572</v>
      </c>
      <c r="D81" s="98">
        <v>32208</v>
      </c>
      <c r="E81" s="97">
        <v>3.5412005058857866E-2</v>
      </c>
      <c r="F81" s="97">
        <v>-0.10894704808277542</v>
      </c>
    </row>
    <row r="82" spans="2:16" ht="14.25" x14ac:dyDescent="0.2">
      <c r="B82" s="34" t="s">
        <v>327</v>
      </c>
      <c r="C82" s="98">
        <v>45230</v>
      </c>
      <c r="D82" s="98">
        <v>35043</v>
      </c>
      <c r="E82" s="97">
        <v>0.11184857423795477</v>
      </c>
      <c r="F82" s="97">
        <v>3.4204934482351554E-2</v>
      </c>
    </row>
    <row r="83" spans="2:16" ht="25.5" customHeight="1" x14ac:dyDescent="0.2">
      <c r="B83" s="15"/>
      <c r="C83" s="16"/>
      <c r="D83" s="16"/>
      <c r="E83" s="17"/>
      <c r="F83" s="17"/>
    </row>
    <row r="84" spans="2:16" ht="47.25" customHeight="1" x14ac:dyDescent="0.2">
      <c r="B84" s="10"/>
      <c r="C84" s="11"/>
      <c r="D84" s="11"/>
    </row>
    <row r="86" spans="2:16" ht="92.45" customHeight="1" x14ac:dyDescent="0.2">
      <c r="B86" s="36"/>
      <c r="C86" s="37" t="s">
        <v>107</v>
      </c>
      <c r="D86" s="38" t="s">
        <v>108</v>
      </c>
      <c r="E86" s="38" t="s">
        <v>109</v>
      </c>
      <c r="F86" s="38" t="s">
        <v>110</v>
      </c>
      <c r="G86" s="38" t="s">
        <v>111</v>
      </c>
      <c r="H86" s="38" t="s">
        <v>112</v>
      </c>
      <c r="I86" s="38" t="s">
        <v>113</v>
      </c>
      <c r="J86" s="38" t="s">
        <v>114</v>
      </c>
      <c r="K86" s="38" t="s">
        <v>115</v>
      </c>
      <c r="M86" s="224" t="s">
        <v>304</v>
      </c>
      <c r="N86" s="225"/>
      <c r="O86" s="225"/>
      <c r="P86" s="225"/>
    </row>
    <row r="87" spans="2:16" ht="14.25" customHeight="1" thickBot="1" x14ac:dyDescent="0.25">
      <c r="B87" s="34" t="s">
        <v>34</v>
      </c>
      <c r="C87" s="39">
        <v>376</v>
      </c>
      <c r="D87" s="39"/>
      <c r="E87" s="39">
        <v>1672</v>
      </c>
      <c r="F87" s="39">
        <v>93</v>
      </c>
      <c r="G87" s="39">
        <v>4170</v>
      </c>
      <c r="H87" s="35">
        <v>8.6705202312138727E-2</v>
      </c>
      <c r="I87" s="39"/>
      <c r="J87" s="35">
        <v>-0.18421052631578946</v>
      </c>
      <c r="K87" s="35">
        <v>4.1198501872659173E-2</v>
      </c>
      <c r="N87"/>
      <c r="O87"/>
      <c r="P87"/>
    </row>
    <row r="88" spans="2:16" ht="14.25" customHeight="1" thickBot="1" x14ac:dyDescent="0.25">
      <c r="B88" s="29" t="s">
        <v>35</v>
      </c>
      <c r="C88" s="40">
        <v>345</v>
      </c>
      <c r="D88" s="39"/>
      <c r="E88" s="40">
        <v>1917</v>
      </c>
      <c r="F88" s="40">
        <v>101</v>
      </c>
      <c r="G88" s="40">
        <v>4336</v>
      </c>
      <c r="H88" s="32">
        <v>-0.13533834586466165</v>
      </c>
      <c r="I88" s="39"/>
      <c r="J88" s="32">
        <v>0.5074626865671642</v>
      </c>
      <c r="K88" s="32">
        <v>0.26046511627906976</v>
      </c>
      <c r="M88"/>
      <c r="N88"/>
      <c r="O88"/>
      <c r="P88"/>
    </row>
    <row r="89" spans="2:16" ht="14.25" customHeight="1" thickBot="1" x14ac:dyDescent="0.25">
      <c r="B89" s="30" t="s">
        <v>36</v>
      </c>
      <c r="C89" s="40">
        <v>364</v>
      </c>
      <c r="D89" s="39"/>
      <c r="E89" s="41">
        <v>903</v>
      </c>
      <c r="F89" s="41">
        <v>78</v>
      </c>
      <c r="G89" s="41">
        <v>3475</v>
      </c>
      <c r="H89" s="32">
        <v>0.35820895522388058</v>
      </c>
      <c r="I89" s="39"/>
      <c r="J89" s="32">
        <v>0.25806451612903225</v>
      </c>
      <c r="K89" s="32">
        <v>0.20242214532871972</v>
      </c>
      <c r="M89"/>
      <c r="N89"/>
      <c r="O89"/>
      <c r="P89"/>
    </row>
    <row r="90" spans="2:16" ht="14.25" customHeight="1" thickBot="1" x14ac:dyDescent="0.25">
      <c r="B90" s="31" t="s">
        <v>37</v>
      </c>
      <c r="C90" s="42">
        <v>504</v>
      </c>
      <c r="D90" s="42"/>
      <c r="E90" s="42">
        <v>1451</v>
      </c>
      <c r="F90" s="42">
        <v>108</v>
      </c>
      <c r="G90" s="42">
        <v>4202</v>
      </c>
      <c r="H90" s="33">
        <v>0.58695652173913049</v>
      </c>
      <c r="I90" s="42"/>
      <c r="J90" s="33">
        <v>0.34146341463414637</v>
      </c>
      <c r="K90" s="33">
        <v>0.09</v>
      </c>
    </row>
    <row r="91" spans="2:16" ht="14.25" customHeight="1" thickBot="1" x14ac:dyDescent="0.25">
      <c r="B91" s="28" t="s">
        <v>38</v>
      </c>
      <c r="C91" s="40">
        <v>666</v>
      </c>
      <c r="D91" s="39"/>
      <c r="E91" s="40">
        <v>1787</v>
      </c>
      <c r="F91" s="40">
        <v>137</v>
      </c>
      <c r="G91" s="40">
        <v>3838</v>
      </c>
      <c r="H91" s="32">
        <f t="shared" ref="H91:H126" si="6">+(C91-C87)/C87</f>
        <v>0.77127659574468088</v>
      </c>
      <c r="I91" s="39"/>
      <c r="J91" s="32">
        <f t="shared" ref="J91:J126" si="7">+(F91-F87)/F87</f>
        <v>0.4731182795698925</v>
      </c>
      <c r="K91" s="32">
        <f t="shared" ref="K91:K126" si="8">+(G91-G87)/G87</f>
        <v>-7.9616306954436444E-2</v>
      </c>
    </row>
    <row r="92" spans="2:16" ht="14.25" customHeight="1" thickBot="1" x14ac:dyDescent="0.25">
      <c r="B92" s="29" t="s">
        <v>39</v>
      </c>
      <c r="C92" s="40">
        <v>1066</v>
      </c>
      <c r="D92" s="39"/>
      <c r="E92" s="40">
        <v>1916</v>
      </c>
      <c r="F92" s="40">
        <v>167</v>
      </c>
      <c r="G92" s="40">
        <v>4296</v>
      </c>
      <c r="H92" s="32">
        <f t="shared" si="6"/>
        <v>2.0898550724637683</v>
      </c>
      <c r="I92" s="39"/>
      <c r="J92" s="32">
        <f t="shared" si="7"/>
        <v>0.65346534653465349</v>
      </c>
      <c r="K92" s="32">
        <f t="shared" si="8"/>
        <v>-9.2250922509225092E-3</v>
      </c>
    </row>
    <row r="93" spans="2:16" ht="14.25" customHeight="1" thickBot="1" x14ac:dyDescent="0.25">
      <c r="B93" s="30" t="s">
        <v>40</v>
      </c>
      <c r="C93" s="40">
        <v>1252</v>
      </c>
      <c r="D93" s="39"/>
      <c r="E93" s="40">
        <v>1686</v>
      </c>
      <c r="F93" s="40">
        <v>182</v>
      </c>
      <c r="G93" s="40">
        <v>3576</v>
      </c>
      <c r="H93" s="32">
        <f t="shared" si="6"/>
        <v>2.4395604395604398</v>
      </c>
      <c r="I93" s="39"/>
      <c r="J93" s="32">
        <f t="shared" si="7"/>
        <v>1.3333333333333333</v>
      </c>
      <c r="K93" s="32">
        <f t="shared" si="8"/>
        <v>2.906474820143885E-2</v>
      </c>
    </row>
    <row r="94" spans="2:16" ht="14.25" customHeight="1" thickBot="1" x14ac:dyDescent="0.25">
      <c r="B94" s="31" t="s">
        <v>41</v>
      </c>
      <c r="C94" s="42">
        <v>1829</v>
      </c>
      <c r="D94" s="42"/>
      <c r="E94" s="42">
        <v>3938</v>
      </c>
      <c r="F94" s="42">
        <v>451</v>
      </c>
      <c r="G94" s="42">
        <v>4260</v>
      </c>
      <c r="H94" s="33">
        <f t="shared" si="6"/>
        <v>2.628968253968254</v>
      </c>
      <c r="I94" s="42"/>
      <c r="J94" s="33">
        <f t="shared" si="7"/>
        <v>3.175925925925926</v>
      </c>
      <c r="K94" s="33">
        <f t="shared" si="8"/>
        <v>1.3802950975725845E-2</v>
      </c>
    </row>
    <row r="95" spans="2:16" ht="14.25" customHeight="1" thickBot="1" x14ac:dyDescent="0.25">
      <c r="B95" s="28" t="s">
        <v>42</v>
      </c>
      <c r="C95" s="40">
        <v>2129</v>
      </c>
      <c r="D95" s="39"/>
      <c r="E95" s="40">
        <v>5242</v>
      </c>
      <c r="F95" s="40">
        <v>380</v>
      </c>
      <c r="G95" s="40">
        <v>4633</v>
      </c>
      <c r="H95" s="32">
        <f t="shared" si="6"/>
        <v>2.1966966966966965</v>
      </c>
      <c r="I95" s="39"/>
      <c r="J95" s="32">
        <f t="shared" si="7"/>
        <v>1.7737226277372262</v>
      </c>
      <c r="K95" s="32">
        <f t="shared" si="8"/>
        <v>0.20713913496612818</v>
      </c>
    </row>
    <row r="96" spans="2:16" ht="14.25" customHeight="1" thickBot="1" x14ac:dyDescent="0.25">
      <c r="B96" s="29" t="s">
        <v>43</v>
      </c>
      <c r="C96" s="40">
        <v>2168</v>
      </c>
      <c r="D96" s="39"/>
      <c r="E96" s="40">
        <v>6154</v>
      </c>
      <c r="F96" s="40">
        <v>476</v>
      </c>
      <c r="G96" s="40">
        <v>4836</v>
      </c>
      <c r="H96" s="32">
        <f t="shared" si="6"/>
        <v>1.0337711069418387</v>
      </c>
      <c r="I96" s="39"/>
      <c r="J96" s="32">
        <f t="shared" si="7"/>
        <v>1.8502994011976048</v>
      </c>
      <c r="K96" s="32">
        <f t="shared" si="8"/>
        <v>0.12569832402234637</v>
      </c>
    </row>
    <row r="97" spans="2:11" ht="14.25" customHeight="1" thickBot="1" x14ac:dyDescent="0.25">
      <c r="B97" s="30" t="s">
        <v>44</v>
      </c>
      <c r="C97" s="40">
        <v>1591</v>
      </c>
      <c r="D97" s="39"/>
      <c r="E97" s="40">
        <v>3941</v>
      </c>
      <c r="F97" s="40">
        <v>303</v>
      </c>
      <c r="G97" s="40">
        <v>3942</v>
      </c>
      <c r="H97" s="32">
        <f t="shared" si="6"/>
        <v>0.27076677316293929</v>
      </c>
      <c r="I97" s="39"/>
      <c r="J97" s="32">
        <f t="shared" si="7"/>
        <v>0.6648351648351648</v>
      </c>
      <c r="K97" s="32">
        <f t="shared" si="8"/>
        <v>0.10234899328859061</v>
      </c>
    </row>
    <row r="98" spans="2:11" ht="14.25" customHeight="1" thickBot="1" x14ac:dyDescent="0.25">
      <c r="B98" s="31" t="s">
        <v>45</v>
      </c>
      <c r="C98" s="42">
        <v>1880</v>
      </c>
      <c r="D98" s="42"/>
      <c r="E98" s="42">
        <v>5523</v>
      </c>
      <c r="F98" s="42">
        <v>381</v>
      </c>
      <c r="G98" s="42">
        <v>4332</v>
      </c>
      <c r="H98" s="33">
        <f t="shared" si="6"/>
        <v>2.7884089666484417E-2</v>
      </c>
      <c r="I98" s="42"/>
      <c r="J98" s="33">
        <f t="shared" si="7"/>
        <v>-0.15521064301552107</v>
      </c>
      <c r="K98" s="33">
        <f t="shared" si="8"/>
        <v>1.6901408450704224E-2</v>
      </c>
    </row>
    <row r="99" spans="2:11" ht="14.25" customHeight="1" thickBot="1" x14ac:dyDescent="0.25">
      <c r="B99" s="28" t="s">
        <v>46</v>
      </c>
      <c r="C99" s="40">
        <v>1901</v>
      </c>
      <c r="D99" s="39"/>
      <c r="E99" s="40">
        <v>5350</v>
      </c>
      <c r="F99" s="40">
        <v>395</v>
      </c>
      <c r="G99" s="40">
        <v>4981</v>
      </c>
      <c r="H99" s="32">
        <f t="shared" si="6"/>
        <v>-0.10709253170502583</v>
      </c>
      <c r="I99" s="39"/>
      <c r="J99" s="32">
        <f t="shared" si="7"/>
        <v>3.9473684210526314E-2</v>
      </c>
      <c r="K99" s="32">
        <f t="shared" si="8"/>
        <v>7.5113317504856461E-2</v>
      </c>
    </row>
    <row r="100" spans="2:11" ht="14.25" customHeight="1" thickBot="1" x14ac:dyDescent="0.25">
      <c r="B100" s="29" t="s">
        <v>47</v>
      </c>
      <c r="C100" s="40">
        <v>1819</v>
      </c>
      <c r="D100" s="39"/>
      <c r="E100" s="40">
        <v>6089</v>
      </c>
      <c r="F100" s="40">
        <v>410</v>
      </c>
      <c r="G100" s="40">
        <v>4727</v>
      </c>
      <c r="H100" s="32">
        <f t="shared" si="6"/>
        <v>-0.1609778597785978</v>
      </c>
      <c r="I100" s="39"/>
      <c r="J100" s="32">
        <f t="shared" si="7"/>
        <v>-0.13865546218487396</v>
      </c>
      <c r="K100" s="32">
        <f t="shared" si="8"/>
        <v>-2.2539288668320927E-2</v>
      </c>
    </row>
    <row r="101" spans="2:11" ht="14.25" customHeight="1" thickBot="1" x14ac:dyDescent="0.25">
      <c r="B101" s="30" t="s">
        <v>48</v>
      </c>
      <c r="C101" s="40">
        <v>1558</v>
      </c>
      <c r="D101" s="39"/>
      <c r="E101" s="40">
        <v>4486</v>
      </c>
      <c r="F101" s="40">
        <v>294</v>
      </c>
      <c r="G101" s="40">
        <v>3619</v>
      </c>
      <c r="H101" s="32">
        <f t="shared" si="6"/>
        <v>-2.0741671904462602E-2</v>
      </c>
      <c r="I101" s="39"/>
      <c r="J101" s="32">
        <f t="shared" si="7"/>
        <v>-2.9702970297029702E-2</v>
      </c>
      <c r="K101" s="32">
        <f t="shared" si="8"/>
        <v>-8.1938102486047687E-2</v>
      </c>
    </row>
    <row r="102" spans="2:11" ht="14.25" customHeight="1" thickBot="1" x14ac:dyDescent="0.25">
      <c r="B102" s="31" t="s">
        <v>49</v>
      </c>
      <c r="C102" s="42">
        <v>1858</v>
      </c>
      <c r="D102" s="42"/>
      <c r="E102" s="42">
        <v>4544</v>
      </c>
      <c r="F102" s="42">
        <v>387</v>
      </c>
      <c r="G102" s="42">
        <v>4576</v>
      </c>
      <c r="H102" s="33">
        <f t="shared" si="6"/>
        <v>-1.1702127659574468E-2</v>
      </c>
      <c r="I102" s="42"/>
      <c r="J102" s="33">
        <f t="shared" si="7"/>
        <v>1.5748031496062992E-2</v>
      </c>
      <c r="K102" s="33">
        <f t="shared" si="8"/>
        <v>5.6325023084025858E-2</v>
      </c>
    </row>
    <row r="103" spans="2:11" ht="14.25" customHeight="1" thickBot="1" x14ac:dyDescent="0.25">
      <c r="B103" s="28" t="s">
        <v>50</v>
      </c>
      <c r="C103" s="40">
        <v>2116</v>
      </c>
      <c r="D103" s="39"/>
      <c r="E103" s="40">
        <v>5021</v>
      </c>
      <c r="F103" s="40">
        <v>361</v>
      </c>
      <c r="G103" s="40">
        <v>5143</v>
      </c>
      <c r="H103" s="32">
        <f t="shared" si="6"/>
        <v>0.11309836927932668</v>
      </c>
      <c r="I103" s="39"/>
      <c r="J103" s="32">
        <f t="shared" si="7"/>
        <v>-8.6075949367088608E-2</v>
      </c>
      <c r="K103" s="32">
        <f t="shared" si="8"/>
        <v>3.2523589640634412E-2</v>
      </c>
    </row>
    <row r="104" spans="2:11" ht="14.25" customHeight="1" thickBot="1" x14ac:dyDescent="0.25">
      <c r="B104" s="29" t="s">
        <v>51</v>
      </c>
      <c r="C104" s="40">
        <v>1970</v>
      </c>
      <c r="D104" s="39"/>
      <c r="E104" s="40">
        <v>5650</v>
      </c>
      <c r="F104" s="40">
        <v>397</v>
      </c>
      <c r="G104" s="40">
        <v>4874</v>
      </c>
      <c r="H104" s="32">
        <f t="shared" si="6"/>
        <v>8.3012644310060474E-2</v>
      </c>
      <c r="I104" s="39"/>
      <c r="J104" s="32">
        <f t="shared" si="7"/>
        <v>-3.1707317073170732E-2</v>
      </c>
      <c r="K104" s="32">
        <f t="shared" si="8"/>
        <v>3.1097947958536071E-2</v>
      </c>
    </row>
    <row r="105" spans="2:11" ht="14.25" customHeight="1" thickBot="1" x14ac:dyDescent="0.25">
      <c r="B105" s="30" t="s">
        <v>52</v>
      </c>
      <c r="C105" s="40">
        <v>1817</v>
      </c>
      <c r="D105" s="39"/>
      <c r="E105" s="40">
        <v>4009</v>
      </c>
      <c r="F105" s="40">
        <v>334</v>
      </c>
      <c r="G105" s="40">
        <v>3969</v>
      </c>
      <c r="H105" s="32">
        <f t="shared" si="6"/>
        <v>0.1662387676508344</v>
      </c>
      <c r="I105" s="39"/>
      <c r="J105" s="32">
        <f t="shared" si="7"/>
        <v>0.1360544217687075</v>
      </c>
      <c r="K105" s="32">
        <f t="shared" si="8"/>
        <v>9.6711798839458407E-2</v>
      </c>
    </row>
    <row r="106" spans="2:11" ht="14.25" customHeight="1" thickBot="1" x14ac:dyDescent="0.25">
      <c r="B106" s="31" t="s">
        <v>53</v>
      </c>
      <c r="C106" s="42">
        <v>2124</v>
      </c>
      <c r="D106" s="42"/>
      <c r="E106" s="42">
        <v>5319</v>
      </c>
      <c r="F106" s="42">
        <v>427</v>
      </c>
      <c r="G106" s="42">
        <v>4724</v>
      </c>
      <c r="H106" s="33">
        <f t="shared" si="6"/>
        <v>0.14316469321851452</v>
      </c>
      <c r="I106" s="42"/>
      <c r="J106" s="33">
        <f t="shared" si="7"/>
        <v>0.10335917312661498</v>
      </c>
      <c r="K106" s="33">
        <f t="shared" si="8"/>
        <v>3.2342657342657344E-2</v>
      </c>
    </row>
    <row r="107" spans="2:11" ht="14.25" customHeight="1" thickBot="1" x14ac:dyDescent="0.25">
      <c r="B107" s="28" t="s">
        <v>54</v>
      </c>
      <c r="C107" s="40">
        <v>2541</v>
      </c>
      <c r="D107" s="39"/>
      <c r="E107" s="40">
        <v>4599</v>
      </c>
      <c r="F107" s="40">
        <v>615</v>
      </c>
      <c r="G107" s="40">
        <v>5089</v>
      </c>
      <c r="H107" s="32">
        <f t="shared" si="6"/>
        <v>0.20085066162570889</v>
      </c>
      <c r="I107" s="39"/>
      <c r="J107" s="32">
        <f t="shared" si="7"/>
        <v>0.70360110803324105</v>
      </c>
      <c r="K107" s="32">
        <f t="shared" si="8"/>
        <v>-1.049970834143496E-2</v>
      </c>
    </row>
    <row r="108" spans="2:11" ht="14.25" customHeight="1" thickBot="1" x14ac:dyDescent="0.25">
      <c r="B108" s="29" t="s">
        <v>55</v>
      </c>
      <c r="C108" s="40">
        <v>2666</v>
      </c>
      <c r="D108" s="39"/>
      <c r="E108" s="40">
        <v>4241</v>
      </c>
      <c r="F108" s="40">
        <v>694</v>
      </c>
      <c r="G108" s="40">
        <v>5319</v>
      </c>
      <c r="H108" s="32">
        <f t="shared" si="6"/>
        <v>0.35329949238578678</v>
      </c>
      <c r="I108" s="39"/>
      <c r="J108" s="32">
        <f t="shared" si="7"/>
        <v>0.74811083123425692</v>
      </c>
      <c r="K108" s="32">
        <f t="shared" si="8"/>
        <v>9.1300779647107103E-2</v>
      </c>
    </row>
    <row r="109" spans="2:11" ht="14.25" customHeight="1" thickBot="1" x14ac:dyDescent="0.25">
      <c r="B109" s="30" t="s">
        <v>56</v>
      </c>
      <c r="C109" s="40">
        <v>2306</v>
      </c>
      <c r="D109" s="39"/>
      <c r="E109" s="40">
        <v>2599</v>
      </c>
      <c r="F109" s="40">
        <v>528</v>
      </c>
      <c r="G109" s="40">
        <v>4401</v>
      </c>
      <c r="H109" s="32">
        <f t="shared" si="6"/>
        <v>0.26912493120528341</v>
      </c>
      <c r="I109" s="39"/>
      <c r="J109" s="32">
        <f t="shared" si="7"/>
        <v>0.58083832335329344</v>
      </c>
      <c r="K109" s="32">
        <f t="shared" si="8"/>
        <v>0.10884353741496598</v>
      </c>
    </row>
    <row r="110" spans="2:11" ht="14.25" customHeight="1" thickBot="1" x14ac:dyDescent="0.25">
      <c r="B110" s="31" t="s">
        <v>57</v>
      </c>
      <c r="C110" s="42">
        <v>2777</v>
      </c>
      <c r="D110" s="42"/>
      <c r="E110" s="42">
        <v>3968</v>
      </c>
      <c r="F110" s="42">
        <v>640</v>
      </c>
      <c r="G110" s="42">
        <v>6469</v>
      </c>
      <c r="H110" s="33">
        <f t="shared" si="6"/>
        <v>0.30743879472693031</v>
      </c>
      <c r="I110" s="42"/>
      <c r="J110" s="33">
        <f t="shared" si="7"/>
        <v>0.49882903981264637</v>
      </c>
      <c r="K110" s="33">
        <f t="shared" si="8"/>
        <v>0.36939034716342084</v>
      </c>
    </row>
    <row r="111" spans="2:11" ht="14.25" customHeight="1" thickBot="1" x14ac:dyDescent="0.25">
      <c r="B111" s="28" t="s">
        <v>58</v>
      </c>
      <c r="C111" s="40">
        <v>3207</v>
      </c>
      <c r="D111" s="39"/>
      <c r="E111" s="40">
        <v>3283</v>
      </c>
      <c r="F111" s="40">
        <v>639</v>
      </c>
      <c r="G111" s="40">
        <v>5476</v>
      </c>
      <c r="H111" s="32">
        <f t="shared" si="6"/>
        <v>0.26210153482880755</v>
      </c>
      <c r="I111" s="39"/>
      <c r="J111" s="32">
        <f t="shared" si="7"/>
        <v>3.9024390243902439E-2</v>
      </c>
      <c r="K111" s="32">
        <f t="shared" si="8"/>
        <v>7.6046374533307134E-2</v>
      </c>
    </row>
    <row r="112" spans="2:11" ht="14.25" customHeight="1" thickBot="1" x14ac:dyDescent="0.25">
      <c r="B112" s="29" t="s">
        <v>59</v>
      </c>
      <c r="C112" s="40">
        <v>2973</v>
      </c>
      <c r="D112" s="39"/>
      <c r="E112" s="40">
        <v>3592</v>
      </c>
      <c r="F112" s="40">
        <v>633</v>
      </c>
      <c r="G112" s="40">
        <v>6219</v>
      </c>
      <c r="H112" s="32">
        <f t="shared" si="6"/>
        <v>0.11515378844711177</v>
      </c>
      <c r="I112" s="39"/>
      <c r="J112" s="32">
        <f t="shared" si="7"/>
        <v>-8.7896253602305477E-2</v>
      </c>
      <c r="K112" s="32">
        <f t="shared" si="8"/>
        <v>0.16920473773265651</v>
      </c>
    </row>
    <row r="113" spans="2:11" ht="14.25" customHeight="1" thickBot="1" x14ac:dyDescent="0.25">
      <c r="B113" s="30" t="s">
        <v>60</v>
      </c>
      <c r="C113" s="40">
        <v>2350</v>
      </c>
      <c r="D113" s="39"/>
      <c r="E113" s="40">
        <v>2779</v>
      </c>
      <c r="F113" s="40">
        <v>491</v>
      </c>
      <c r="G113" s="40">
        <v>5628</v>
      </c>
      <c r="H113" s="32">
        <f t="shared" si="6"/>
        <v>1.9080659150043366E-2</v>
      </c>
      <c r="I113" s="39"/>
      <c r="J113" s="32">
        <f t="shared" si="7"/>
        <v>-7.0075757575757569E-2</v>
      </c>
      <c r="K113" s="32">
        <f t="shared" si="8"/>
        <v>0.27880027266530333</v>
      </c>
    </row>
    <row r="114" spans="2:11" ht="14.25" customHeight="1" thickBot="1" x14ac:dyDescent="0.25">
      <c r="B114" s="31" t="s">
        <v>61</v>
      </c>
      <c r="C114" s="42">
        <v>2419</v>
      </c>
      <c r="D114" s="42"/>
      <c r="E114" s="42">
        <v>3437</v>
      </c>
      <c r="F114" s="42">
        <v>628</v>
      </c>
      <c r="G114" s="42">
        <v>8742</v>
      </c>
      <c r="H114" s="33">
        <f t="shared" si="6"/>
        <v>-0.12891609650702196</v>
      </c>
      <c r="I114" s="42"/>
      <c r="J114" s="33">
        <f t="shared" si="7"/>
        <v>-1.8749999999999999E-2</v>
      </c>
      <c r="K114" s="33">
        <f t="shared" si="8"/>
        <v>0.35136806307002627</v>
      </c>
    </row>
    <row r="115" spans="2:11" ht="14.25" customHeight="1" thickBot="1" x14ac:dyDescent="0.25">
      <c r="B115" s="28" t="s">
        <v>62</v>
      </c>
      <c r="C115" s="40">
        <v>2198</v>
      </c>
      <c r="D115" s="39"/>
      <c r="E115" s="40">
        <v>3346</v>
      </c>
      <c r="F115" s="40">
        <v>487</v>
      </c>
      <c r="G115" s="40">
        <v>10696</v>
      </c>
      <c r="H115" s="32">
        <f t="shared" si="6"/>
        <v>-0.31462425943249145</v>
      </c>
      <c r="I115" s="39"/>
      <c r="J115" s="32">
        <f t="shared" si="7"/>
        <v>-0.23787167449139279</v>
      </c>
      <c r="K115" s="43">
        <f t="shared" si="8"/>
        <v>0.9532505478451424</v>
      </c>
    </row>
    <row r="116" spans="2:11" ht="14.25" customHeight="1" thickBot="1" x14ac:dyDescent="0.25">
      <c r="B116" s="29" t="s">
        <v>63</v>
      </c>
      <c r="C116" s="40">
        <v>2133</v>
      </c>
      <c r="D116" s="39"/>
      <c r="E116" s="40">
        <v>3419</v>
      </c>
      <c r="F116" s="40">
        <v>538</v>
      </c>
      <c r="G116" s="40">
        <v>10190</v>
      </c>
      <c r="H116" s="32">
        <f t="shared" si="6"/>
        <v>-0.28254288597376387</v>
      </c>
      <c r="I116" s="39"/>
      <c r="J116" s="32">
        <f t="shared" si="7"/>
        <v>-0.1500789889415482</v>
      </c>
      <c r="K116" s="32">
        <f t="shared" si="8"/>
        <v>0.63852709438816535</v>
      </c>
    </row>
    <row r="117" spans="2:11" ht="14.25" customHeight="1" thickBot="1" x14ac:dyDescent="0.25">
      <c r="B117" s="30" t="s">
        <v>64</v>
      </c>
      <c r="C117" s="40">
        <v>1843</v>
      </c>
      <c r="D117" s="39"/>
      <c r="E117" s="40">
        <v>2459</v>
      </c>
      <c r="F117" s="40">
        <v>395</v>
      </c>
      <c r="G117" s="40">
        <v>9225</v>
      </c>
      <c r="H117" s="32">
        <f t="shared" si="6"/>
        <v>-0.21574468085106382</v>
      </c>
      <c r="I117" s="39"/>
      <c r="J117" s="32">
        <f t="shared" si="7"/>
        <v>-0.1955193482688391</v>
      </c>
      <c r="K117" s="32">
        <f t="shared" si="8"/>
        <v>0.63912579957356075</v>
      </c>
    </row>
    <row r="118" spans="2:11" ht="14.25" customHeight="1" thickBot="1" x14ac:dyDescent="0.25">
      <c r="B118" s="31" t="s">
        <v>65</v>
      </c>
      <c r="C118" s="42">
        <v>1958</v>
      </c>
      <c r="D118" s="42"/>
      <c r="E118" s="42">
        <v>2707</v>
      </c>
      <c r="F118" s="42">
        <v>361</v>
      </c>
      <c r="G118" s="42">
        <v>13158</v>
      </c>
      <c r="H118" s="33">
        <f t="shared" si="6"/>
        <v>-0.19057461761058289</v>
      </c>
      <c r="I118" s="42"/>
      <c r="J118" s="33">
        <f t="shared" si="7"/>
        <v>-0.42515923566878983</v>
      </c>
      <c r="K118" s="33">
        <f t="shared" si="8"/>
        <v>0.50514756348661638</v>
      </c>
    </row>
    <row r="119" spans="2:11" ht="14.25" customHeight="1" thickBot="1" x14ac:dyDescent="0.25">
      <c r="B119" s="28" t="s">
        <v>66</v>
      </c>
      <c r="C119" s="40">
        <v>1718</v>
      </c>
      <c r="D119" s="39"/>
      <c r="E119" s="40">
        <v>2600</v>
      </c>
      <c r="F119" s="40">
        <v>389</v>
      </c>
      <c r="G119" s="40">
        <v>14766</v>
      </c>
      <c r="H119" s="32">
        <f t="shared" si="6"/>
        <v>-0.2183803457688808</v>
      </c>
      <c r="I119" s="39"/>
      <c r="J119" s="32">
        <f t="shared" si="7"/>
        <v>-0.20123203285420946</v>
      </c>
      <c r="K119" s="32">
        <f t="shared" si="8"/>
        <v>0.38051608077786087</v>
      </c>
    </row>
    <row r="120" spans="2:11" ht="13.5" customHeight="1" thickBot="1" x14ac:dyDescent="0.25">
      <c r="B120" s="29" t="s">
        <v>67</v>
      </c>
      <c r="C120" s="40">
        <v>1593</v>
      </c>
      <c r="D120" s="39"/>
      <c r="E120" s="40">
        <v>2544</v>
      </c>
      <c r="F120" s="40">
        <v>292</v>
      </c>
      <c r="G120" s="40">
        <v>16037</v>
      </c>
      <c r="H120" s="32">
        <f t="shared" si="6"/>
        <v>-0.25316455696202533</v>
      </c>
      <c r="I120" s="39"/>
      <c r="J120" s="32">
        <f t="shared" si="7"/>
        <v>-0.45724907063197023</v>
      </c>
      <c r="K120" s="32">
        <f t="shared" si="8"/>
        <v>0.57379784102060849</v>
      </c>
    </row>
    <row r="121" spans="2:11" ht="15" customHeight="1" thickBot="1" x14ac:dyDescent="0.25">
      <c r="B121" s="30" t="s">
        <v>68</v>
      </c>
      <c r="C121" s="40">
        <v>1451</v>
      </c>
      <c r="D121" s="39"/>
      <c r="E121" s="40">
        <v>1718</v>
      </c>
      <c r="F121" s="40">
        <v>245</v>
      </c>
      <c r="G121" s="40">
        <v>14771</v>
      </c>
      <c r="H121" s="32">
        <f t="shared" si="6"/>
        <v>-0.21269669017905588</v>
      </c>
      <c r="I121" s="39"/>
      <c r="J121" s="32">
        <f t="shared" si="7"/>
        <v>-0.379746835443038</v>
      </c>
      <c r="K121" s="32">
        <f t="shared" si="8"/>
        <v>0.60119241192411921</v>
      </c>
    </row>
    <row r="122" spans="2:11" ht="15" customHeight="1" thickBot="1" x14ac:dyDescent="0.25">
      <c r="B122" s="31" t="s">
        <v>69</v>
      </c>
      <c r="C122" s="42">
        <v>1526</v>
      </c>
      <c r="D122" s="42"/>
      <c r="E122" s="42">
        <v>2304</v>
      </c>
      <c r="F122" s="42">
        <v>234</v>
      </c>
      <c r="G122" s="42">
        <v>12052</v>
      </c>
      <c r="H122" s="33">
        <f t="shared" si="6"/>
        <v>-0.22063329928498468</v>
      </c>
      <c r="I122" s="42"/>
      <c r="J122" s="33">
        <f t="shared" si="7"/>
        <v>-0.35180055401662053</v>
      </c>
      <c r="K122" s="33">
        <f t="shared" si="8"/>
        <v>-8.4055327557379544E-2</v>
      </c>
    </row>
    <row r="123" spans="2:11" ht="15" customHeight="1" thickBot="1" x14ac:dyDescent="0.25">
      <c r="B123" s="28" t="s">
        <v>70</v>
      </c>
      <c r="C123" s="40">
        <v>1689</v>
      </c>
      <c r="D123" s="39"/>
      <c r="E123" s="40">
        <v>2033</v>
      </c>
      <c r="F123" s="40">
        <v>232</v>
      </c>
      <c r="G123" s="40">
        <v>8105</v>
      </c>
      <c r="H123" s="32">
        <f t="shared" si="6"/>
        <v>-1.6880093131548313E-2</v>
      </c>
      <c r="I123" s="39"/>
      <c r="J123" s="32">
        <f t="shared" si="7"/>
        <v>-0.40359897172236503</v>
      </c>
      <c r="K123" s="32">
        <f t="shared" si="8"/>
        <v>-0.45110388730868212</v>
      </c>
    </row>
    <row r="124" spans="2:11" ht="15" customHeight="1" thickBot="1" x14ac:dyDescent="0.25">
      <c r="B124" s="29" t="s">
        <v>71</v>
      </c>
      <c r="C124" s="40">
        <v>1847</v>
      </c>
      <c r="D124" s="39"/>
      <c r="E124" s="40">
        <v>2137</v>
      </c>
      <c r="F124" s="40">
        <v>197</v>
      </c>
      <c r="G124" s="40">
        <v>9412</v>
      </c>
      <c r="H124" s="32">
        <f t="shared" si="6"/>
        <v>0.15944758317639673</v>
      </c>
      <c r="I124" s="39"/>
      <c r="J124" s="32">
        <f t="shared" si="7"/>
        <v>-0.32534246575342468</v>
      </c>
      <c r="K124" s="32">
        <f t="shared" si="8"/>
        <v>-0.41310718962399451</v>
      </c>
    </row>
    <row r="125" spans="2:11" ht="15" customHeight="1" thickBot="1" x14ac:dyDescent="0.25">
      <c r="B125" s="30" t="s">
        <v>72</v>
      </c>
      <c r="C125" s="40">
        <v>1593</v>
      </c>
      <c r="D125" s="39"/>
      <c r="E125" s="40">
        <v>1314</v>
      </c>
      <c r="F125" s="40">
        <v>156</v>
      </c>
      <c r="G125" s="40">
        <v>7826</v>
      </c>
      <c r="H125" s="32">
        <f t="shared" si="6"/>
        <v>9.7863542384562366E-2</v>
      </c>
      <c r="I125" s="39"/>
      <c r="J125" s="32">
        <f t="shared" si="7"/>
        <v>-0.36326530612244901</v>
      </c>
      <c r="K125" s="32">
        <f t="shared" si="8"/>
        <v>-0.47017805158757026</v>
      </c>
    </row>
    <row r="126" spans="2:11" ht="15" customHeight="1" thickBot="1" x14ac:dyDescent="0.25">
      <c r="B126" s="31" t="s">
        <v>73</v>
      </c>
      <c r="C126" s="42">
        <v>1911</v>
      </c>
      <c r="D126" s="42"/>
      <c r="E126" s="42">
        <v>1619</v>
      </c>
      <c r="F126" s="42">
        <v>158</v>
      </c>
      <c r="G126" s="42">
        <v>9287</v>
      </c>
      <c r="H126" s="33">
        <f t="shared" si="6"/>
        <v>0.25229357798165136</v>
      </c>
      <c r="I126" s="42"/>
      <c r="J126" s="33">
        <f t="shared" si="7"/>
        <v>-0.3247863247863248</v>
      </c>
      <c r="K126" s="33">
        <f t="shared" si="8"/>
        <v>-0.22942250248921342</v>
      </c>
    </row>
    <row r="127" spans="2:11" ht="15" customHeight="1" thickBot="1" x14ac:dyDescent="0.25">
      <c r="B127" s="28" t="s">
        <v>74</v>
      </c>
      <c r="C127" s="40">
        <v>1937</v>
      </c>
      <c r="D127" s="39"/>
      <c r="E127" s="40">
        <v>1780</v>
      </c>
      <c r="F127" s="40">
        <v>217</v>
      </c>
      <c r="G127" s="40">
        <v>10847</v>
      </c>
      <c r="H127" s="32">
        <v>0.14683244523386618</v>
      </c>
      <c r="I127" s="39"/>
      <c r="J127" s="32">
        <v>-6.4655172413793108E-2</v>
      </c>
      <c r="K127" s="32">
        <v>0.33830968537939543</v>
      </c>
    </row>
    <row r="128" spans="2:11" ht="15" customHeight="1" thickBot="1" x14ac:dyDescent="0.25">
      <c r="B128" s="29" t="s">
        <v>75</v>
      </c>
      <c r="C128" s="40">
        <v>2001</v>
      </c>
      <c r="D128" s="39"/>
      <c r="E128" s="40">
        <v>1580</v>
      </c>
      <c r="F128" s="40">
        <v>192</v>
      </c>
      <c r="G128" s="40">
        <v>10299</v>
      </c>
      <c r="H128" s="32">
        <v>8.337845154304277E-2</v>
      </c>
      <c r="I128" s="39"/>
      <c r="J128" s="32">
        <v>-2.5380710659898477E-2</v>
      </c>
      <c r="K128" s="32">
        <v>9.4241393965150869E-2</v>
      </c>
    </row>
    <row r="129" spans="2:11" ht="15" customHeight="1" thickBot="1" x14ac:dyDescent="0.25">
      <c r="B129" s="30" t="s">
        <v>76</v>
      </c>
      <c r="C129" s="40">
        <v>1645</v>
      </c>
      <c r="D129" s="39"/>
      <c r="E129" s="40">
        <v>1117</v>
      </c>
      <c r="F129" s="40">
        <v>246</v>
      </c>
      <c r="G129" s="40">
        <v>9305</v>
      </c>
      <c r="H129" s="32">
        <v>3.2642812303829254E-2</v>
      </c>
      <c r="I129" s="39"/>
      <c r="J129" s="32">
        <v>0.57692307692307687</v>
      </c>
      <c r="K129" s="32">
        <v>0.18898543317147967</v>
      </c>
    </row>
    <row r="130" spans="2:11" ht="15" customHeight="1" thickBot="1" x14ac:dyDescent="0.25">
      <c r="B130" s="31" t="s">
        <v>77</v>
      </c>
      <c r="C130" s="42">
        <v>2011</v>
      </c>
      <c r="D130" s="42"/>
      <c r="E130" s="42">
        <v>1323</v>
      </c>
      <c r="F130" s="42">
        <v>190</v>
      </c>
      <c r="G130" s="42">
        <v>12276</v>
      </c>
      <c r="H130" s="33">
        <v>5.2328623757195186E-2</v>
      </c>
      <c r="I130" s="42"/>
      <c r="J130" s="33">
        <v>0.20253164556962025</v>
      </c>
      <c r="K130" s="33">
        <v>0.32184774415850115</v>
      </c>
    </row>
    <row r="131" spans="2:11" ht="15" customHeight="1" thickBot="1" x14ac:dyDescent="0.25">
      <c r="B131" s="28" t="s">
        <v>78</v>
      </c>
      <c r="C131" s="40">
        <v>2162</v>
      </c>
      <c r="D131" s="39"/>
      <c r="E131" s="40">
        <v>1377</v>
      </c>
      <c r="F131" s="40">
        <v>389</v>
      </c>
      <c r="G131" s="40">
        <v>13875</v>
      </c>
      <c r="H131" s="32">
        <v>0.11615900877645845</v>
      </c>
      <c r="I131" s="39"/>
      <c r="J131" s="32">
        <v>0.79262672811059909</v>
      </c>
      <c r="K131" s="32">
        <v>0.27915552687378997</v>
      </c>
    </row>
    <row r="132" spans="2:11" ht="15" customHeight="1" thickBot="1" x14ac:dyDescent="0.25">
      <c r="B132" s="29" t="s">
        <v>79</v>
      </c>
      <c r="C132" s="40">
        <v>2410</v>
      </c>
      <c r="D132" s="39"/>
      <c r="E132" s="40">
        <v>1321</v>
      </c>
      <c r="F132" s="40">
        <v>179</v>
      </c>
      <c r="G132" s="40">
        <v>15660</v>
      </c>
      <c r="H132" s="32">
        <v>0.20439780109945027</v>
      </c>
      <c r="I132" s="39"/>
      <c r="J132" s="32">
        <v>-6.7708333333333329E-2</v>
      </c>
      <c r="K132" s="32">
        <v>0.52053597436644339</v>
      </c>
    </row>
    <row r="133" spans="2:11" ht="15" customHeight="1" thickBot="1" x14ac:dyDescent="0.25">
      <c r="B133" s="30" t="s">
        <v>80</v>
      </c>
      <c r="C133" s="40">
        <v>1953</v>
      </c>
      <c r="D133" s="39"/>
      <c r="E133" s="40">
        <v>848</v>
      </c>
      <c r="F133" s="40">
        <v>189</v>
      </c>
      <c r="G133" s="40">
        <v>14718</v>
      </c>
      <c r="H133" s="32">
        <v>0.18723404255319148</v>
      </c>
      <c r="I133" s="39"/>
      <c r="J133" s="32">
        <v>-0.23170731707317074</v>
      </c>
      <c r="K133" s="32">
        <v>0.58173025255239119</v>
      </c>
    </row>
    <row r="134" spans="2:11" ht="15" customHeight="1" thickBot="1" x14ac:dyDescent="0.25">
      <c r="B134" s="31" t="s">
        <v>81</v>
      </c>
      <c r="C134" s="42">
        <v>2590</v>
      </c>
      <c r="D134" s="42"/>
      <c r="E134" s="42">
        <v>1296</v>
      </c>
      <c r="F134" s="42">
        <v>159</v>
      </c>
      <c r="G134" s="42">
        <v>20326</v>
      </c>
      <c r="H134" s="33">
        <v>0.28791645947289907</v>
      </c>
      <c r="I134" s="42"/>
      <c r="J134" s="33">
        <v>-0.16315789473684211</v>
      </c>
      <c r="K134" s="33">
        <v>0.65575105897686548</v>
      </c>
    </row>
    <row r="135" spans="2:11" ht="15" customHeight="1" thickBot="1" x14ac:dyDescent="0.25">
      <c r="B135" s="34" t="s">
        <v>82</v>
      </c>
      <c r="C135" s="98">
        <v>2796</v>
      </c>
      <c r="D135" s="39"/>
      <c r="E135" s="98">
        <v>1255</v>
      </c>
      <c r="F135" s="98">
        <v>202</v>
      </c>
      <c r="G135" s="98">
        <v>24253</v>
      </c>
      <c r="H135" s="32">
        <v>0.29324699352451433</v>
      </c>
      <c r="I135" s="39"/>
      <c r="J135" s="32">
        <v>-0.48071979434447298</v>
      </c>
      <c r="K135" s="32">
        <v>0.74796396396396392</v>
      </c>
    </row>
    <row r="136" spans="2:11" ht="15" customHeight="1" thickBot="1" x14ac:dyDescent="0.25">
      <c r="B136" s="34" t="s">
        <v>83</v>
      </c>
      <c r="C136" s="98">
        <v>2982</v>
      </c>
      <c r="D136" s="98"/>
      <c r="E136" s="98">
        <v>1228</v>
      </c>
      <c r="F136" s="98">
        <v>186</v>
      </c>
      <c r="G136" s="98">
        <v>22041</v>
      </c>
      <c r="H136" s="32">
        <v>0.23734439834024895</v>
      </c>
      <c r="I136" s="98"/>
      <c r="J136" s="32">
        <v>3.9106145251396648E-2</v>
      </c>
      <c r="K136" s="32">
        <v>0.40747126436781611</v>
      </c>
    </row>
    <row r="137" spans="2:11" ht="15" customHeight="1" thickBot="1" x14ac:dyDescent="0.25">
      <c r="B137" s="34" t="s">
        <v>84</v>
      </c>
      <c r="C137" s="98">
        <v>2719</v>
      </c>
      <c r="D137" s="98"/>
      <c r="E137" s="98">
        <v>908</v>
      </c>
      <c r="F137" s="98">
        <v>155</v>
      </c>
      <c r="G137" s="98">
        <v>21650</v>
      </c>
      <c r="H137" s="32">
        <v>0.39221710189452125</v>
      </c>
      <c r="I137" s="98"/>
      <c r="J137" s="32">
        <v>-0.17989417989417988</v>
      </c>
      <c r="K137" s="32">
        <v>0.47098790596548445</v>
      </c>
    </row>
    <row r="138" spans="2:11" ht="15" customHeight="1" thickBot="1" x14ac:dyDescent="0.25">
      <c r="B138" s="31" t="s">
        <v>85</v>
      </c>
      <c r="C138" s="42">
        <v>3534</v>
      </c>
      <c r="D138" s="42"/>
      <c r="E138" s="42">
        <v>1167</v>
      </c>
      <c r="F138" s="42">
        <v>140</v>
      </c>
      <c r="G138" s="42">
        <v>28858</v>
      </c>
      <c r="H138" s="33">
        <v>0.36447876447876448</v>
      </c>
      <c r="I138" s="42"/>
      <c r="J138" s="33">
        <v>-0.11949685534591195</v>
      </c>
      <c r="K138" s="33">
        <v>0.41975794548853684</v>
      </c>
    </row>
    <row r="139" spans="2:11" ht="15" customHeight="1" thickBot="1" x14ac:dyDescent="0.25">
      <c r="B139" s="34" t="s">
        <v>86</v>
      </c>
      <c r="C139" s="98">
        <v>3274</v>
      </c>
      <c r="D139" s="39"/>
      <c r="E139" s="98">
        <v>1088</v>
      </c>
      <c r="F139" s="98">
        <v>315</v>
      </c>
      <c r="G139" s="98">
        <v>24825</v>
      </c>
      <c r="H139" s="32">
        <v>0.17095851216022889</v>
      </c>
      <c r="I139" s="39"/>
      <c r="J139" s="32">
        <v>0.55940594059405946</v>
      </c>
      <c r="K139" s="32">
        <v>2.3584711169752196E-2</v>
      </c>
    </row>
    <row r="140" spans="2:11" ht="15" customHeight="1" thickBot="1" x14ac:dyDescent="0.25">
      <c r="B140" s="34" t="s">
        <v>87</v>
      </c>
      <c r="C140" s="98">
        <v>2305</v>
      </c>
      <c r="D140" s="98"/>
      <c r="E140" s="98">
        <v>671</v>
      </c>
      <c r="F140" s="98">
        <v>149</v>
      </c>
      <c r="G140" s="98">
        <v>13516</v>
      </c>
      <c r="H140" s="32">
        <v>-0.22702883970489604</v>
      </c>
      <c r="I140" s="98"/>
      <c r="J140" s="32">
        <v>-0.19892473118279569</v>
      </c>
      <c r="K140" s="32">
        <v>-0.38677918424753865</v>
      </c>
    </row>
    <row r="141" spans="2:11" ht="15" customHeight="1" thickBot="1" x14ac:dyDescent="0.25">
      <c r="B141" s="34" t="s">
        <v>88</v>
      </c>
      <c r="C141" s="98">
        <v>3649</v>
      </c>
      <c r="D141" s="98"/>
      <c r="E141" s="98">
        <v>1005</v>
      </c>
      <c r="F141" s="98">
        <v>151</v>
      </c>
      <c r="G141" s="98">
        <v>15237</v>
      </c>
      <c r="H141" s="32">
        <v>0.34203751379183522</v>
      </c>
      <c r="I141" s="98"/>
      <c r="J141" s="32">
        <v>-2.5806451612903226E-2</v>
      </c>
      <c r="K141" s="32">
        <v>-0.29621247113163973</v>
      </c>
    </row>
    <row r="142" spans="2:11" ht="15" customHeight="1" thickBot="1" x14ac:dyDescent="0.25">
      <c r="B142" s="31" t="s">
        <v>89</v>
      </c>
      <c r="C142" s="42">
        <v>4513</v>
      </c>
      <c r="D142" s="42"/>
      <c r="E142" s="42">
        <v>1259</v>
      </c>
      <c r="F142" s="42">
        <v>239</v>
      </c>
      <c r="G142" s="42">
        <v>17156</v>
      </c>
      <c r="H142" s="33">
        <v>0.27702320316921336</v>
      </c>
      <c r="I142" s="42"/>
      <c r="J142" s="33">
        <v>0.70714285714285718</v>
      </c>
      <c r="K142" s="33">
        <v>-0.40550280684732137</v>
      </c>
    </row>
    <row r="143" spans="2:11" ht="15" customHeight="1" thickBot="1" x14ac:dyDescent="0.25">
      <c r="B143" s="34" t="s">
        <v>90</v>
      </c>
      <c r="C143" s="98">
        <v>4925</v>
      </c>
      <c r="D143" s="98"/>
      <c r="E143" s="98">
        <v>1073</v>
      </c>
      <c r="F143" s="98">
        <v>205</v>
      </c>
      <c r="G143" s="98">
        <v>14277</v>
      </c>
      <c r="H143" s="32">
        <v>0.5042761148442273</v>
      </c>
      <c r="I143" s="98"/>
      <c r="J143" s="32">
        <v>-0.34920634920634919</v>
      </c>
      <c r="K143" s="32">
        <v>-0.42449144008056394</v>
      </c>
    </row>
    <row r="144" spans="2:11" ht="15" customHeight="1" thickBot="1" x14ac:dyDescent="0.25">
      <c r="B144" s="34" t="s">
        <v>91</v>
      </c>
      <c r="C144" s="98">
        <v>5017</v>
      </c>
      <c r="D144" s="98"/>
      <c r="E144" s="98">
        <v>1342</v>
      </c>
      <c r="F144" s="98">
        <v>220</v>
      </c>
      <c r="G144" s="98">
        <v>15362</v>
      </c>
      <c r="H144" s="32">
        <v>1.177</v>
      </c>
      <c r="I144" s="98"/>
      <c r="J144" s="32">
        <v>0.47699999999999998</v>
      </c>
      <c r="K144" s="32">
        <v>0.13700000000000001</v>
      </c>
    </row>
    <row r="145" spans="2:11" ht="15" customHeight="1" thickBot="1" x14ac:dyDescent="0.25">
      <c r="B145" s="34" t="s">
        <v>92</v>
      </c>
      <c r="C145" s="98">
        <v>4101</v>
      </c>
      <c r="D145" s="98"/>
      <c r="E145" s="98">
        <v>941</v>
      </c>
      <c r="F145" s="98">
        <v>185</v>
      </c>
      <c r="G145" s="98">
        <v>12469</v>
      </c>
      <c r="H145" s="32">
        <v>0.124</v>
      </c>
      <c r="I145" s="98"/>
      <c r="J145" s="32">
        <v>0.22500000000000001</v>
      </c>
      <c r="K145" s="32">
        <v>-0.182</v>
      </c>
    </row>
    <row r="146" spans="2:11" ht="15" customHeight="1" thickBot="1" x14ac:dyDescent="0.25">
      <c r="B146" s="31" t="s">
        <v>93</v>
      </c>
      <c r="C146" s="42">
        <v>4849</v>
      </c>
      <c r="D146" s="42"/>
      <c r="E146" s="42">
        <v>1171</v>
      </c>
      <c r="F146" s="42">
        <v>208</v>
      </c>
      <c r="G146" s="42">
        <v>15027</v>
      </c>
      <c r="H146" s="33">
        <v>7.3999999999999996E-2</v>
      </c>
      <c r="I146" s="42"/>
      <c r="J146" s="33">
        <v>-0.13</v>
      </c>
      <c r="K146" s="33">
        <v>-0.124</v>
      </c>
    </row>
    <row r="147" spans="2:11" ht="15" customHeight="1" thickBot="1" x14ac:dyDescent="0.25">
      <c r="B147" s="34" t="s">
        <v>94</v>
      </c>
      <c r="C147" s="98">
        <v>5312</v>
      </c>
      <c r="D147" s="98"/>
      <c r="E147" s="98">
        <v>1043</v>
      </c>
      <c r="F147" s="98">
        <v>166</v>
      </c>
      <c r="G147" s="98">
        <v>15522</v>
      </c>
      <c r="H147" s="32">
        <f>+'Total concursos TSJ'!C45</f>
        <v>6.0109896209135816E-2</v>
      </c>
      <c r="I147" s="98"/>
      <c r="J147" s="32">
        <f t="shared" ref="J147:K150" si="9">+(F147-F143)/F143</f>
        <v>-0.19024390243902439</v>
      </c>
      <c r="K147" s="32">
        <f t="shared" si="9"/>
        <v>8.7203193948308472E-2</v>
      </c>
    </row>
    <row r="148" spans="2:11" ht="15" customHeight="1" thickBot="1" x14ac:dyDescent="0.25">
      <c r="B148" s="34" t="s">
        <v>95</v>
      </c>
      <c r="C148" s="98">
        <v>5798</v>
      </c>
      <c r="D148" s="98"/>
      <c r="E148" s="98">
        <v>1152</v>
      </c>
      <c r="F148" s="98">
        <v>160</v>
      </c>
      <c r="G148" s="98">
        <v>15914</v>
      </c>
      <c r="H148" s="32">
        <v>0.15567071955351805</v>
      </c>
      <c r="I148" s="98"/>
      <c r="J148" s="32">
        <f t="shared" si="9"/>
        <v>-0.27272727272727271</v>
      </c>
      <c r="K148" s="32">
        <f t="shared" si="9"/>
        <v>3.5932821247233432E-2</v>
      </c>
    </row>
    <row r="149" spans="2:11" ht="15" customHeight="1" thickBot="1" x14ac:dyDescent="0.25">
      <c r="B149" s="34" t="s">
        <v>96</v>
      </c>
      <c r="C149" s="98">
        <v>7225</v>
      </c>
      <c r="D149" s="98"/>
      <c r="E149" s="98">
        <v>859</v>
      </c>
      <c r="F149" s="98">
        <v>119</v>
      </c>
      <c r="G149" s="98">
        <v>11836</v>
      </c>
      <c r="H149" s="32">
        <v>0.76176542306754447</v>
      </c>
      <c r="I149" s="98"/>
      <c r="J149" s="32">
        <f>+(F149-F145)/F145</f>
        <v>-0.35675675675675678</v>
      </c>
      <c r="K149" s="32">
        <f t="shared" si="9"/>
        <v>-5.076589943058786E-2</v>
      </c>
    </row>
    <row r="150" spans="2:11" ht="15" customHeight="1" thickBot="1" x14ac:dyDescent="0.25">
      <c r="B150" s="31" t="s">
        <v>97</v>
      </c>
      <c r="C150" s="42">
        <f>+'Total concursos TSJ'!F23</f>
        <v>21393</v>
      </c>
      <c r="D150" s="42"/>
      <c r="E150" s="42">
        <v>1069</v>
      </c>
      <c r="F150" s="42">
        <v>128</v>
      </c>
      <c r="G150" s="42">
        <v>9590</v>
      </c>
      <c r="H150" s="33">
        <v>0.91730253660548566</v>
      </c>
      <c r="I150" s="42"/>
      <c r="J150" s="33">
        <f>+(F150-F146)/F146</f>
        <v>-0.38461538461538464</v>
      </c>
      <c r="K150" s="33">
        <f t="shared" si="9"/>
        <v>-0.36181539894855924</v>
      </c>
    </row>
    <row r="151" spans="2:11" ht="15" customHeight="1" thickBot="1" x14ac:dyDescent="0.25">
      <c r="B151" s="34" t="s">
        <v>98</v>
      </c>
      <c r="C151" s="98">
        <v>9316</v>
      </c>
      <c r="D151" s="98">
        <v>112</v>
      </c>
      <c r="E151" s="98">
        <v>852</v>
      </c>
      <c r="F151" s="98">
        <v>123</v>
      </c>
      <c r="G151" s="98">
        <v>5712</v>
      </c>
      <c r="H151" s="32">
        <v>0.7537650602409639</v>
      </c>
      <c r="I151" s="162"/>
      <c r="J151" s="32">
        <v>-0.25903614457831325</v>
      </c>
      <c r="K151" s="32">
        <v>-0.63200618477000392</v>
      </c>
    </row>
    <row r="152" spans="2:11" ht="15" customHeight="1" thickBot="1" x14ac:dyDescent="0.25">
      <c r="B152" s="34" t="s">
        <v>99</v>
      </c>
      <c r="C152" s="98">
        <v>12006</v>
      </c>
      <c r="D152" s="98">
        <v>384</v>
      </c>
      <c r="E152" s="98">
        <v>1218</v>
      </c>
      <c r="F152" s="98">
        <v>121</v>
      </c>
      <c r="G152" s="98">
        <v>8337</v>
      </c>
      <c r="H152" s="32">
        <v>1.0707140393239047</v>
      </c>
      <c r="I152" s="162"/>
      <c r="J152" s="32">
        <v>-0.24374999999999999</v>
      </c>
      <c r="K152" s="32">
        <v>-0.47612165388965688</v>
      </c>
    </row>
    <row r="153" spans="2:11" ht="15" customHeight="1" thickBot="1" x14ac:dyDescent="0.25">
      <c r="B153" s="34" t="s">
        <v>100</v>
      </c>
      <c r="C153" s="98">
        <v>9330</v>
      </c>
      <c r="D153" s="98">
        <v>430</v>
      </c>
      <c r="E153" s="98">
        <v>914</v>
      </c>
      <c r="F153" s="98">
        <v>132</v>
      </c>
      <c r="G153" s="98">
        <v>5975</v>
      </c>
      <c r="H153" s="32">
        <v>0.29134948096885815</v>
      </c>
      <c r="I153" s="162"/>
      <c r="J153" s="32">
        <v>0.1092436974789916</v>
      </c>
      <c r="K153" s="32">
        <v>-0.49518418384589391</v>
      </c>
    </row>
    <row r="154" spans="2:11" ht="15" customHeight="1" thickBot="1" x14ac:dyDescent="0.25">
      <c r="B154" s="31" t="s">
        <v>101</v>
      </c>
      <c r="C154" s="42">
        <v>11791</v>
      </c>
      <c r="D154" s="42">
        <v>518</v>
      </c>
      <c r="E154" s="42">
        <v>1516</v>
      </c>
      <c r="F154" s="42">
        <v>153</v>
      </c>
      <c r="G154" s="42">
        <v>7405</v>
      </c>
      <c r="H154" s="33">
        <v>0.25223024638912489</v>
      </c>
      <c r="I154" s="42"/>
      <c r="J154" s="33">
        <v>0.1953125</v>
      </c>
      <c r="K154" s="33">
        <v>-0.2278415015641293</v>
      </c>
    </row>
    <row r="155" spans="2:11" ht="15" customHeight="1" thickBot="1" x14ac:dyDescent="0.25">
      <c r="B155" s="34" t="s">
        <v>102</v>
      </c>
      <c r="C155" s="98">
        <v>13148</v>
      </c>
      <c r="D155" s="98">
        <v>668</v>
      </c>
      <c r="E155" s="98">
        <v>1655</v>
      </c>
      <c r="F155" s="98">
        <v>149</v>
      </c>
      <c r="G155" s="98">
        <v>6241</v>
      </c>
      <c r="H155" s="32">
        <f>+(C155-C151)/C151</f>
        <v>0.41133533705452985</v>
      </c>
      <c r="I155" s="97">
        <f>(D155-D151)/D151</f>
        <v>4.9642857142857144</v>
      </c>
      <c r="J155" s="32">
        <f t="shared" ref="J155:K164" si="10">+(F155-F151)/F151</f>
        <v>0.21138211382113822</v>
      </c>
      <c r="K155" s="32">
        <f t="shared" si="10"/>
        <v>9.2612044817927175E-2</v>
      </c>
    </row>
    <row r="156" spans="2:11" ht="15" customHeight="1" thickBot="1" x14ac:dyDescent="0.25">
      <c r="B156" s="34" t="s">
        <v>103</v>
      </c>
      <c r="C156" s="98">
        <v>15227</v>
      </c>
      <c r="D156" s="98">
        <v>838</v>
      </c>
      <c r="E156" s="98">
        <v>1761</v>
      </c>
      <c r="F156" s="98">
        <v>167</v>
      </c>
      <c r="G156" s="98">
        <v>7863</v>
      </c>
      <c r="H156" s="32">
        <f>+(C156-C152)/C152</f>
        <v>0.26828252540396469</v>
      </c>
      <c r="I156" s="97">
        <f t="shared" ref="H156:I164" si="11">(D156-D152)/D152</f>
        <v>1.1822916666666667</v>
      </c>
      <c r="J156" s="32">
        <f t="shared" si="10"/>
        <v>0.38016528925619836</v>
      </c>
      <c r="K156" s="32">
        <f t="shared" si="10"/>
        <v>-5.6854983807124865E-2</v>
      </c>
    </row>
    <row r="157" spans="2:11" ht="15" customHeight="1" thickBot="1" x14ac:dyDescent="0.25">
      <c r="B157" s="34" t="s">
        <v>104</v>
      </c>
      <c r="C157" s="98">
        <v>12675</v>
      </c>
      <c r="D157" s="98">
        <v>718</v>
      </c>
      <c r="E157" s="98">
        <v>1111</v>
      </c>
      <c r="F157" s="98">
        <v>106</v>
      </c>
      <c r="G157" s="98">
        <v>6338</v>
      </c>
      <c r="H157" s="97">
        <v>0.35852090032154343</v>
      </c>
      <c r="I157" s="97">
        <f t="shared" si="11"/>
        <v>0.66976744186046511</v>
      </c>
      <c r="J157" s="32">
        <f t="shared" si="10"/>
        <v>-0.19696969696969696</v>
      </c>
      <c r="K157" s="32">
        <f t="shared" si="10"/>
        <v>6.0753138075313809E-2</v>
      </c>
    </row>
    <row r="158" spans="2:11" ht="15" customHeight="1" thickBot="1" x14ac:dyDescent="0.25">
      <c r="B158" s="31" t="s">
        <v>105</v>
      </c>
      <c r="C158" s="42">
        <v>16457</v>
      </c>
      <c r="D158" s="42">
        <v>1039</v>
      </c>
      <c r="E158" s="42">
        <v>1574</v>
      </c>
      <c r="F158" s="42">
        <v>180</v>
      </c>
      <c r="G158" s="42">
        <v>8746</v>
      </c>
      <c r="H158" s="33">
        <v>0.39572555338817744</v>
      </c>
      <c r="I158" s="33">
        <f t="shared" si="11"/>
        <v>1.0057915057915059</v>
      </c>
      <c r="J158" s="33">
        <f t="shared" si="10"/>
        <v>0.17647058823529413</v>
      </c>
      <c r="K158" s="33">
        <f t="shared" si="10"/>
        <v>0.1810938555030385</v>
      </c>
    </row>
    <row r="159" spans="2:11" ht="15" customHeight="1" thickBot="1" x14ac:dyDescent="0.25">
      <c r="B159" s="34" t="s">
        <v>106</v>
      </c>
      <c r="C159" s="98">
        <v>18017</v>
      </c>
      <c r="D159" s="163">
        <v>900</v>
      </c>
      <c r="E159" s="98">
        <v>1761</v>
      </c>
      <c r="F159" s="98">
        <v>159</v>
      </c>
      <c r="G159" s="98">
        <v>10486</v>
      </c>
      <c r="H159" s="97">
        <v>0.37032248250684513</v>
      </c>
      <c r="I159" s="97">
        <f t="shared" si="11"/>
        <v>0.3473053892215569</v>
      </c>
      <c r="J159" s="32">
        <f t="shared" si="10"/>
        <v>6.7114093959731544E-2</v>
      </c>
      <c r="K159" s="32">
        <f t="shared" si="10"/>
        <v>0.68017945842012495</v>
      </c>
    </row>
    <row r="160" spans="2:11" ht="15" customHeight="1" thickBot="1" x14ac:dyDescent="0.25">
      <c r="B160" s="34" t="s">
        <v>301</v>
      </c>
      <c r="C160" s="98">
        <v>18106</v>
      </c>
      <c r="D160" s="163">
        <v>871</v>
      </c>
      <c r="E160" s="98">
        <v>1608</v>
      </c>
      <c r="F160" s="98">
        <v>157</v>
      </c>
      <c r="G160" s="98">
        <v>7726</v>
      </c>
      <c r="H160" s="97">
        <v>0.18907204308136863</v>
      </c>
      <c r="I160" s="97">
        <f t="shared" si="11"/>
        <v>3.9379474940334128E-2</v>
      </c>
      <c r="J160" s="32">
        <f t="shared" si="10"/>
        <v>-5.9880239520958084E-2</v>
      </c>
      <c r="K160" s="32">
        <f t="shared" si="10"/>
        <v>-1.7423375302047565E-2</v>
      </c>
    </row>
    <row r="161" spans="2:12" ht="15" customHeight="1" thickBot="1" x14ac:dyDescent="0.25">
      <c r="B161" s="34" t="s">
        <v>303</v>
      </c>
      <c r="C161" s="98">
        <v>17223</v>
      </c>
      <c r="D161" s="163">
        <v>761</v>
      </c>
      <c r="E161" s="98">
        <v>1308</v>
      </c>
      <c r="F161" s="98">
        <v>123</v>
      </c>
      <c r="G161" s="98">
        <v>4922</v>
      </c>
      <c r="H161" s="97">
        <v>0.3588165680473373</v>
      </c>
      <c r="I161" s="97">
        <f t="shared" si="11"/>
        <v>5.9888579387186627E-2</v>
      </c>
      <c r="J161" s="32">
        <f t="shared" si="10"/>
        <v>0.16037735849056603</v>
      </c>
      <c r="K161" s="32">
        <f t="shared" si="10"/>
        <v>-0.22341432628589461</v>
      </c>
    </row>
    <row r="162" spans="2:12" ht="15" customHeight="1" thickBot="1" x14ac:dyDescent="0.25">
      <c r="B162" s="31" t="s">
        <v>310</v>
      </c>
      <c r="C162" s="42">
        <v>21393</v>
      </c>
      <c r="D162" s="42">
        <v>861</v>
      </c>
      <c r="E162" s="42">
        <v>1746</v>
      </c>
      <c r="F162" s="42">
        <v>199</v>
      </c>
      <c r="G162" s="42">
        <v>8544</v>
      </c>
      <c r="H162" s="33">
        <v>0.29993315914200647</v>
      </c>
      <c r="I162" s="33">
        <f t="shared" si="11"/>
        <v>-0.17131857555341676</v>
      </c>
      <c r="J162" s="33">
        <f t="shared" si="10"/>
        <v>0.10555555555555556</v>
      </c>
      <c r="K162" s="33">
        <f t="shared" si="10"/>
        <v>-2.3096272581751658E-2</v>
      </c>
    </row>
    <row r="163" spans="2:12" ht="15" customHeight="1" thickBot="1" x14ac:dyDescent="0.25">
      <c r="B163" s="34" t="s">
        <v>325</v>
      </c>
      <c r="C163" s="98">
        <v>19100</v>
      </c>
      <c r="D163" s="163">
        <v>954</v>
      </c>
      <c r="E163" s="98">
        <v>1906</v>
      </c>
      <c r="F163" s="98">
        <v>153</v>
      </c>
      <c r="G163" s="98">
        <v>7274</v>
      </c>
      <c r="H163" s="97">
        <f t="shared" si="11"/>
        <v>6.0109896209135816E-2</v>
      </c>
      <c r="I163" s="97">
        <f t="shared" si="11"/>
        <v>0.06</v>
      </c>
      <c r="J163" s="32">
        <f t="shared" si="10"/>
        <v>-3.7735849056603772E-2</v>
      </c>
      <c r="K163" s="32">
        <f t="shared" si="10"/>
        <v>-0.30631317947739845</v>
      </c>
    </row>
    <row r="164" spans="2:12" ht="15" customHeight="1" thickBot="1" x14ac:dyDescent="0.25">
      <c r="B164" s="34" t="s">
        <v>327</v>
      </c>
      <c r="C164" s="98">
        <v>19024</v>
      </c>
      <c r="D164" s="163">
        <v>937</v>
      </c>
      <c r="E164" s="98">
        <v>1776</v>
      </c>
      <c r="F164" s="98">
        <v>148</v>
      </c>
      <c r="G164" s="98">
        <v>8290</v>
      </c>
      <c r="H164" s="97">
        <f>(C164-C160)/C160</f>
        <v>5.0701424942008175E-2</v>
      </c>
      <c r="I164" s="97">
        <f t="shared" si="11"/>
        <v>7.5774971297359356E-2</v>
      </c>
      <c r="J164" s="32">
        <f t="shared" si="10"/>
        <v>-5.7324840764331211E-2</v>
      </c>
      <c r="K164" s="32">
        <f t="shared" si="10"/>
        <v>7.3000258866166193E-2</v>
      </c>
    </row>
    <row r="165" spans="2:12" ht="25.5" customHeight="1" x14ac:dyDescent="0.2">
      <c r="C165" s="18"/>
      <c r="D165" s="18"/>
      <c r="E165" s="18"/>
      <c r="G165" s="13"/>
      <c r="H165" s="13"/>
      <c r="I165" s="13"/>
      <c r="J165" s="13"/>
      <c r="K165" s="13"/>
      <c r="L165" s="13"/>
    </row>
    <row r="166" spans="2:12" ht="48" customHeight="1" x14ac:dyDescent="0.2">
      <c r="B166" s="10"/>
      <c r="C166" s="19"/>
      <c r="D166" s="19"/>
      <c r="E166" s="19"/>
      <c r="F166" s="20"/>
      <c r="G166" s="19"/>
      <c r="H166" s="13"/>
      <c r="I166" s="13"/>
      <c r="J166" s="13"/>
      <c r="K166" s="13"/>
      <c r="L166" s="13"/>
    </row>
    <row r="168" spans="2:12" ht="54.95" customHeight="1" x14ac:dyDescent="0.2">
      <c r="C168" s="38" t="s">
        <v>116</v>
      </c>
      <c r="D168" s="38" t="s">
        <v>117</v>
      </c>
      <c r="E168" s="38" t="s">
        <v>118</v>
      </c>
      <c r="F168" s="38" t="s">
        <v>119</v>
      </c>
      <c r="G168" s="38" t="s">
        <v>120</v>
      </c>
      <c r="H168" s="38" t="s">
        <v>121</v>
      </c>
    </row>
    <row r="169" spans="2:12" ht="14.25" customHeight="1" thickBot="1" x14ac:dyDescent="0.25">
      <c r="B169" s="34" t="s">
        <v>34</v>
      </c>
      <c r="C169" s="39">
        <v>5688</v>
      </c>
      <c r="D169" s="39">
        <v>117595</v>
      </c>
      <c r="E169" s="39"/>
      <c r="F169" s="35">
        <v>0.19596299411269974</v>
      </c>
      <c r="G169" s="35">
        <v>0.19596299411269974</v>
      </c>
      <c r="H169" s="35"/>
    </row>
    <row r="170" spans="2:12" ht="14.25" customHeight="1" thickBot="1" x14ac:dyDescent="0.25">
      <c r="B170" s="29" t="s">
        <v>35</v>
      </c>
      <c r="C170" s="40">
        <v>5935</v>
      </c>
      <c r="D170" s="40">
        <v>105562</v>
      </c>
      <c r="E170" s="40"/>
      <c r="F170" s="32">
        <v>0.2964176496286588</v>
      </c>
      <c r="G170" s="32">
        <v>0.2964176496286588</v>
      </c>
      <c r="H170" s="32"/>
    </row>
    <row r="171" spans="2:12" ht="14.25" customHeight="1" thickBot="1" x14ac:dyDescent="0.25">
      <c r="B171" s="30" t="s">
        <v>36</v>
      </c>
      <c r="C171" s="40">
        <v>5484</v>
      </c>
      <c r="D171" s="40">
        <v>82411</v>
      </c>
      <c r="E171" s="40"/>
      <c r="F171" s="32">
        <v>0.60491659350307292</v>
      </c>
      <c r="G171" s="32">
        <v>0.60491659350307292</v>
      </c>
      <c r="H171" s="32"/>
    </row>
    <row r="172" spans="2:12" ht="14.25" customHeight="1" thickBot="1" x14ac:dyDescent="0.25">
      <c r="B172" s="31" t="s">
        <v>37</v>
      </c>
      <c r="C172" s="42">
        <v>8836</v>
      </c>
      <c r="D172" s="42">
        <v>115031</v>
      </c>
      <c r="E172" s="42"/>
      <c r="F172" s="33">
        <v>0.81400123177992201</v>
      </c>
      <c r="G172" s="33">
        <v>0.81400123177992201</v>
      </c>
      <c r="H172" s="33"/>
    </row>
    <row r="173" spans="2:12" ht="14.25" customHeight="1" thickBot="1" x14ac:dyDescent="0.25">
      <c r="B173" s="34" t="s">
        <v>38</v>
      </c>
      <c r="C173" s="40">
        <v>11050</v>
      </c>
      <c r="D173" s="40">
        <v>121829</v>
      </c>
      <c r="E173" s="40"/>
      <c r="F173" s="32">
        <f t="shared" ref="F173:F208" si="12">+(C173-C169)/C169</f>
        <v>0.94268635724331928</v>
      </c>
      <c r="G173" s="32">
        <f t="shared" ref="G173:G208" si="13">+(D173-D169)/D169</f>
        <v>3.6004932182490755E-2</v>
      </c>
      <c r="H173" s="32"/>
    </row>
    <row r="174" spans="2:12" ht="14.25" customHeight="1" thickBot="1" x14ac:dyDescent="0.25">
      <c r="B174" s="29" t="s">
        <v>39</v>
      </c>
      <c r="C174" s="40">
        <v>12938</v>
      </c>
      <c r="D174" s="40">
        <v>168029</v>
      </c>
      <c r="E174" s="40"/>
      <c r="F174" s="32">
        <f t="shared" si="12"/>
        <v>1.179949452401011</v>
      </c>
      <c r="G174" s="32">
        <f t="shared" si="13"/>
        <v>0.59175650328716778</v>
      </c>
      <c r="H174" s="32"/>
    </row>
    <row r="175" spans="2:12" ht="14.25" customHeight="1" thickBot="1" x14ac:dyDescent="0.25">
      <c r="B175" s="30" t="s">
        <v>40</v>
      </c>
      <c r="C175" s="40">
        <v>13487</v>
      </c>
      <c r="D175" s="40">
        <v>141751</v>
      </c>
      <c r="E175" s="40"/>
      <c r="F175" s="32">
        <f t="shared" si="12"/>
        <v>1.4593362509117433</v>
      </c>
      <c r="G175" s="32">
        <f t="shared" si="13"/>
        <v>0.72004950795403522</v>
      </c>
      <c r="H175" s="32"/>
    </row>
    <row r="176" spans="2:12" ht="14.25" customHeight="1" thickBot="1" x14ac:dyDescent="0.25">
      <c r="B176" s="31" t="s">
        <v>41</v>
      </c>
      <c r="C176" s="42">
        <v>21211</v>
      </c>
      <c r="D176" s="42">
        <v>214367</v>
      </c>
      <c r="E176" s="42"/>
      <c r="F176" s="33">
        <f t="shared" si="12"/>
        <v>1.4005205975554549</v>
      </c>
      <c r="G176" s="33">
        <f t="shared" si="13"/>
        <v>0.86355851900791958</v>
      </c>
      <c r="H176" s="33"/>
    </row>
    <row r="177" spans="2:11" ht="14.25" customHeight="1" thickBot="1" x14ac:dyDescent="0.25">
      <c r="B177" s="34" t="s">
        <v>42</v>
      </c>
      <c r="C177" s="40">
        <v>23433</v>
      </c>
      <c r="D177" s="40">
        <v>207890</v>
      </c>
      <c r="E177" s="40"/>
      <c r="F177" s="32">
        <f t="shared" si="12"/>
        <v>1.120633484162896</v>
      </c>
      <c r="G177" s="32">
        <f t="shared" si="13"/>
        <v>0.70640816226021719</v>
      </c>
      <c r="H177" s="32"/>
      <c r="I177" s="18"/>
      <c r="K177" s="13"/>
    </row>
    <row r="178" spans="2:11" ht="14.25" customHeight="1" thickBot="1" x14ac:dyDescent="0.25">
      <c r="B178" s="29" t="s">
        <v>43</v>
      </c>
      <c r="C178" s="40">
        <v>23704</v>
      </c>
      <c r="D178" s="40">
        <v>216333</v>
      </c>
      <c r="E178" s="40"/>
      <c r="F178" s="32">
        <f t="shared" si="12"/>
        <v>0.8321224300510125</v>
      </c>
      <c r="G178" s="32">
        <f t="shared" si="13"/>
        <v>0.28747418600360652</v>
      </c>
      <c r="H178" s="32"/>
      <c r="I178" s="18"/>
      <c r="K178" s="13"/>
    </row>
    <row r="179" spans="2:11" ht="14.25" customHeight="1" thickBot="1" x14ac:dyDescent="0.25">
      <c r="B179" s="30" t="s">
        <v>44</v>
      </c>
      <c r="C179" s="40">
        <v>19241</v>
      </c>
      <c r="D179" s="40">
        <v>178421</v>
      </c>
      <c r="E179" s="40"/>
      <c r="F179" s="32">
        <f t="shared" si="12"/>
        <v>0.4266330540520501</v>
      </c>
      <c r="G179" s="32">
        <f t="shared" si="13"/>
        <v>0.25869306036641715</v>
      </c>
      <c r="H179" s="32"/>
      <c r="I179" s="18"/>
      <c r="K179" s="13"/>
    </row>
    <row r="180" spans="2:11" ht="14.25" customHeight="1" thickBot="1" x14ac:dyDescent="0.25">
      <c r="B180" s="31" t="s">
        <v>45</v>
      </c>
      <c r="C180" s="42">
        <v>26941</v>
      </c>
      <c r="D180" s="42">
        <v>254231</v>
      </c>
      <c r="E180" s="42"/>
      <c r="F180" s="33">
        <f t="shared" si="12"/>
        <v>0.27014285040780728</v>
      </c>
      <c r="G180" s="33">
        <f t="shared" si="13"/>
        <v>0.18596145862003013</v>
      </c>
      <c r="H180" s="33"/>
      <c r="I180" s="18"/>
      <c r="K180" s="13"/>
    </row>
    <row r="181" spans="2:11" ht="14.25" customHeight="1" thickBot="1" x14ac:dyDescent="0.25">
      <c r="B181" s="34" t="s">
        <v>46</v>
      </c>
      <c r="C181" s="40">
        <v>27597</v>
      </c>
      <c r="D181" s="40">
        <v>255528</v>
      </c>
      <c r="E181" s="40"/>
      <c r="F181" s="32">
        <f t="shared" si="12"/>
        <v>0.17769811803866342</v>
      </c>
      <c r="G181" s="32">
        <f t="shared" si="13"/>
        <v>0.22915003126653519</v>
      </c>
      <c r="H181" s="32"/>
      <c r="I181" s="18"/>
      <c r="K181" s="13"/>
    </row>
    <row r="182" spans="2:11" ht="14.25" customHeight="1" thickBot="1" x14ac:dyDescent="0.25">
      <c r="B182" s="29" t="s">
        <v>47</v>
      </c>
      <c r="C182" s="40">
        <v>24533</v>
      </c>
      <c r="D182" s="40">
        <v>238962</v>
      </c>
      <c r="E182" s="40"/>
      <c r="F182" s="32">
        <f t="shared" si="12"/>
        <v>3.4973000337495778E-2</v>
      </c>
      <c r="G182" s="32">
        <f t="shared" si="13"/>
        <v>0.10460262650635825</v>
      </c>
      <c r="H182" s="32"/>
      <c r="I182" s="18"/>
      <c r="K182" s="13"/>
    </row>
    <row r="183" spans="2:11" ht="14.25" customHeight="1" thickBot="1" x14ac:dyDescent="0.25">
      <c r="B183" s="30" t="s">
        <v>48</v>
      </c>
      <c r="C183" s="40">
        <v>19358</v>
      </c>
      <c r="D183" s="40">
        <v>177892</v>
      </c>
      <c r="E183" s="40"/>
      <c r="F183" s="32">
        <f t="shared" si="12"/>
        <v>6.0807650330024429E-3</v>
      </c>
      <c r="G183" s="32">
        <f t="shared" si="13"/>
        <v>-2.9648976297633124E-3</v>
      </c>
      <c r="H183" s="32"/>
      <c r="I183" s="18"/>
      <c r="K183" s="13"/>
    </row>
    <row r="184" spans="2:11" ht="14.25" customHeight="1" thickBot="1" x14ac:dyDescent="0.25">
      <c r="B184" s="31" t="s">
        <v>49</v>
      </c>
      <c r="C184" s="42">
        <v>22148</v>
      </c>
      <c r="D184" s="42">
        <v>222745</v>
      </c>
      <c r="E184" s="42"/>
      <c r="F184" s="33">
        <f t="shared" si="12"/>
        <v>-0.17790727886863889</v>
      </c>
      <c r="G184" s="33">
        <f t="shared" si="13"/>
        <v>-0.1238479965071136</v>
      </c>
      <c r="H184" s="33"/>
      <c r="I184" s="18"/>
      <c r="K184" s="13"/>
    </row>
    <row r="185" spans="2:11" ht="14.25" customHeight="1" thickBot="1" x14ac:dyDescent="0.25">
      <c r="B185" s="34" t="s">
        <v>50</v>
      </c>
      <c r="C185" s="40">
        <v>21737</v>
      </c>
      <c r="D185" s="40">
        <v>229355</v>
      </c>
      <c r="E185" s="40"/>
      <c r="F185" s="32">
        <f t="shared" si="12"/>
        <v>-0.21234192122332138</v>
      </c>
      <c r="G185" s="32">
        <f t="shared" si="13"/>
        <v>-0.10242713127328512</v>
      </c>
      <c r="H185" s="32"/>
      <c r="I185" s="18"/>
      <c r="K185" s="13"/>
    </row>
    <row r="186" spans="2:11" ht="14.25" customHeight="1" thickBot="1" x14ac:dyDescent="0.25">
      <c r="B186" s="29" t="s">
        <v>51</v>
      </c>
      <c r="C186" s="40">
        <v>20505</v>
      </c>
      <c r="D186" s="40">
        <v>212296</v>
      </c>
      <c r="E186" s="40"/>
      <c r="F186" s="32">
        <f t="shared" si="12"/>
        <v>-0.16418701341050829</v>
      </c>
      <c r="G186" s="32">
        <f t="shared" si="13"/>
        <v>-0.11159096425373072</v>
      </c>
      <c r="H186" s="32"/>
    </row>
    <row r="187" spans="2:11" ht="14.25" customHeight="1" thickBot="1" x14ac:dyDescent="0.25">
      <c r="B187" s="30" t="s">
        <v>52</v>
      </c>
      <c r="C187" s="40">
        <v>14861</v>
      </c>
      <c r="D187" s="40">
        <v>99713</v>
      </c>
      <c r="E187" s="40"/>
      <c r="F187" s="32">
        <f t="shared" si="12"/>
        <v>-0.23230705651410269</v>
      </c>
      <c r="G187" s="32">
        <f t="shared" si="13"/>
        <v>-0.43947451262563803</v>
      </c>
      <c r="H187" s="32"/>
    </row>
    <row r="188" spans="2:11" ht="14.25" customHeight="1" thickBot="1" x14ac:dyDescent="0.25">
      <c r="B188" s="31" t="s">
        <v>53</v>
      </c>
      <c r="C188" s="42">
        <v>20751</v>
      </c>
      <c r="D188" s="42">
        <v>142340</v>
      </c>
      <c r="E188" s="42"/>
      <c r="F188" s="33">
        <f t="shared" si="12"/>
        <v>-6.3075672746974898E-2</v>
      </c>
      <c r="G188" s="33">
        <f t="shared" si="13"/>
        <v>-0.36097331028754853</v>
      </c>
      <c r="H188" s="33"/>
    </row>
    <row r="189" spans="2:11" ht="14.25" customHeight="1" thickBot="1" x14ac:dyDescent="0.25">
      <c r="B189" s="34" t="s">
        <v>54</v>
      </c>
      <c r="C189" s="40">
        <v>24699</v>
      </c>
      <c r="D189" s="40">
        <v>171669</v>
      </c>
      <c r="E189" s="40"/>
      <c r="F189" s="32">
        <f t="shared" si="12"/>
        <v>0.13626535400469245</v>
      </c>
      <c r="G189" s="32">
        <f t="shared" si="13"/>
        <v>-0.25151402847114734</v>
      </c>
      <c r="H189" s="32"/>
    </row>
    <row r="190" spans="2:11" ht="14.25" customHeight="1" thickBot="1" x14ac:dyDescent="0.25">
      <c r="B190" s="29" t="s">
        <v>55</v>
      </c>
      <c r="C190" s="40">
        <v>23342</v>
      </c>
      <c r="D190" s="40">
        <v>172319</v>
      </c>
      <c r="E190" s="40"/>
      <c r="F190" s="32">
        <f t="shared" si="12"/>
        <v>0.13835649841502073</v>
      </c>
      <c r="G190" s="32">
        <f t="shared" si="13"/>
        <v>-0.18830783434450013</v>
      </c>
      <c r="H190" s="32"/>
    </row>
    <row r="191" spans="2:11" ht="14.25" customHeight="1" thickBot="1" x14ac:dyDescent="0.25">
      <c r="B191" s="30" t="s">
        <v>56</v>
      </c>
      <c r="C191" s="40">
        <v>19238</v>
      </c>
      <c r="D191" s="40">
        <v>139047</v>
      </c>
      <c r="E191" s="40"/>
      <c r="F191" s="32">
        <f t="shared" si="12"/>
        <v>0.29452930489199919</v>
      </c>
      <c r="G191" s="32">
        <f t="shared" si="13"/>
        <v>0.39447213502752898</v>
      </c>
      <c r="H191" s="32"/>
    </row>
    <row r="192" spans="2:11" ht="14.25" customHeight="1" thickBot="1" x14ac:dyDescent="0.25">
      <c r="B192" s="31" t="s">
        <v>57</v>
      </c>
      <c r="C192" s="42">
        <v>24343</v>
      </c>
      <c r="D192" s="42">
        <v>217100</v>
      </c>
      <c r="E192" s="42"/>
      <c r="F192" s="33">
        <f t="shared" si="12"/>
        <v>0.17310009156185244</v>
      </c>
      <c r="G192" s="33">
        <f t="shared" si="13"/>
        <v>0.5252213011100183</v>
      </c>
      <c r="H192" s="33"/>
      <c r="I192" s="18"/>
    </row>
    <row r="193" spans="2:9" ht="14.25" customHeight="1" thickBot="1" x14ac:dyDescent="0.25">
      <c r="B193" s="34" t="s">
        <v>58</v>
      </c>
      <c r="C193" s="40">
        <v>21272</v>
      </c>
      <c r="D193" s="40">
        <v>137260</v>
      </c>
      <c r="E193" s="40"/>
      <c r="F193" s="32">
        <f t="shared" si="12"/>
        <v>-0.13875055670270051</v>
      </c>
      <c r="G193" s="32">
        <f t="shared" si="13"/>
        <v>-0.20043805229831826</v>
      </c>
      <c r="H193" s="32"/>
      <c r="I193" s="18"/>
    </row>
    <row r="194" spans="2:9" ht="14.25" customHeight="1" thickBot="1" x14ac:dyDescent="0.25">
      <c r="B194" s="29" t="s">
        <v>59</v>
      </c>
      <c r="C194" s="40">
        <v>20323</v>
      </c>
      <c r="D194" s="40">
        <v>148525</v>
      </c>
      <c r="E194" s="40"/>
      <c r="F194" s="32">
        <f t="shared" si="12"/>
        <v>-0.12933767457801387</v>
      </c>
      <c r="G194" s="32">
        <f t="shared" si="13"/>
        <v>-0.13808111699812556</v>
      </c>
      <c r="H194" s="32"/>
      <c r="I194" s="18"/>
    </row>
    <row r="195" spans="2:9" ht="14.25" customHeight="1" thickBot="1" x14ac:dyDescent="0.25">
      <c r="B195" s="30" t="s">
        <v>60</v>
      </c>
      <c r="C195" s="40">
        <v>17009</v>
      </c>
      <c r="D195" s="40">
        <v>125943</v>
      </c>
      <c r="E195" s="40"/>
      <c r="F195" s="32">
        <f t="shared" si="12"/>
        <v>-0.11586443497245036</v>
      </c>
      <c r="G195" s="32">
        <f t="shared" si="13"/>
        <v>-9.4241515458801703E-2</v>
      </c>
      <c r="H195" s="32"/>
      <c r="I195" s="18"/>
    </row>
    <row r="196" spans="2:9" ht="14.25" customHeight="1" thickBot="1" x14ac:dyDescent="0.25">
      <c r="B196" s="31" t="s">
        <v>61</v>
      </c>
      <c r="C196" s="42">
        <v>24076</v>
      </c>
      <c r="D196" s="42">
        <v>151448</v>
      </c>
      <c r="E196" s="42"/>
      <c r="F196" s="33">
        <f t="shared" si="12"/>
        <v>-1.0968245491517068E-2</v>
      </c>
      <c r="G196" s="33">
        <f t="shared" si="13"/>
        <v>-0.30240442192538003</v>
      </c>
      <c r="H196" s="33"/>
      <c r="I196" s="18"/>
    </row>
    <row r="197" spans="2:9" ht="14.25" customHeight="1" thickBot="1" x14ac:dyDescent="0.25">
      <c r="B197" s="34" t="s">
        <v>62</v>
      </c>
      <c r="C197" s="40">
        <v>24226</v>
      </c>
      <c r="D197" s="40">
        <v>170973</v>
      </c>
      <c r="E197" s="40"/>
      <c r="F197" s="32">
        <f t="shared" si="12"/>
        <v>0.13886799548702519</v>
      </c>
      <c r="G197" s="32">
        <f t="shared" si="13"/>
        <v>0.24561416290252078</v>
      </c>
      <c r="H197" s="32"/>
      <c r="I197" s="18"/>
    </row>
    <row r="198" spans="2:9" ht="14.25" customHeight="1" thickBot="1" x14ac:dyDescent="0.25">
      <c r="B198" s="29" t="s">
        <v>63</v>
      </c>
      <c r="C198" s="40">
        <v>21178</v>
      </c>
      <c r="D198" s="40">
        <v>172648</v>
      </c>
      <c r="E198" s="40"/>
      <c r="F198" s="32">
        <f t="shared" si="12"/>
        <v>4.2070560448752646E-2</v>
      </c>
      <c r="G198" s="32">
        <f t="shared" si="13"/>
        <v>0.16241710149806429</v>
      </c>
      <c r="H198" s="32"/>
      <c r="I198" s="18"/>
    </row>
    <row r="199" spans="2:9" ht="14.25" customHeight="1" thickBot="1" x14ac:dyDescent="0.25">
      <c r="B199" s="30" t="s">
        <v>64</v>
      </c>
      <c r="C199" s="40">
        <v>16767</v>
      </c>
      <c r="D199" s="40">
        <v>144262</v>
      </c>
      <c r="E199" s="40"/>
      <c r="F199" s="32">
        <f t="shared" si="12"/>
        <v>-1.4227761773178905E-2</v>
      </c>
      <c r="G199" s="32">
        <f t="shared" si="13"/>
        <v>0.14545468981999793</v>
      </c>
      <c r="H199" s="32"/>
      <c r="I199" s="18"/>
    </row>
    <row r="200" spans="2:9" ht="14.25" customHeight="1" thickBot="1" x14ac:dyDescent="0.25">
      <c r="B200" s="31" t="s">
        <v>65</v>
      </c>
      <c r="C200" s="42">
        <v>18578</v>
      </c>
      <c r="D200" s="42">
        <v>169174</v>
      </c>
      <c r="E200" s="42"/>
      <c r="F200" s="33">
        <f t="shared" si="12"/>
        <v>-0.2283601927230437</v>
      </c>
      <c r="G200" s="33">
        <f t="shared" si="13"/>
        <v>0.11704347366752944</v>
      </c>
      <c r="H200" s="33"/>
      <c r="I200" s="18"/>
    </row>
    <row r="201" spans="2:9" ht="14.25" customHeight="1" thickBot="1" x14ac:dyDescent="0.25">
      <c r="B201" s="34" t="s">
        <v>66</v>
      </c>
      <c r="C201" s="40">
        <v>20201</v>
      </c>
      <c r="D201" s="40">
        <v>166433</v>
      </c>
      <c r="E201" s="40"/>
      <c r="F201" s="32">
        <f t="shared" si="12"/>
        <v>-0.16614381243292331</v>
      </c>
      <c r="G201" s="32">
        <f t="shared" si="13"/>
        <v>-2.6553900323442882E-2</v>
      </c>
      <c r="H201" s="32"/>
      <c r="I201" s="18"/>
    </row>
    <row r="202" spans="2:9" ht="14.25" customHeight="1" thickBot="1" x14ac:dyDescent="0.25">
      <c r="B202" s="29" t="s">
        <v>67</v>
      </c>
      <c r="C202" s="40">
        <v>17414</v>
      </c>
      <c r="D202" s="40">
        <v>169612</v>
      </c>
      <c r="E202" s="40"/>
      <c r="F202" s="32">
        <f t="shared" si="12"/>
        <v>-0.17773160827273585</v>
      </c>
      <c r="G202" s="32">
        <f t="shared" si="13"/>
        <v>-1.7584912654649922E-2</v>
      </c>
      <c r="H202" s="32"/>
      <c r="I202" s="18"/>
    </row>
    <row r="203" spans="2:9" ht="14.25" customHeight="1" thickBot="1" x14ac:dyDescent="0.25">
      <c r="B203" s="30" t="s">
        <v>68</v>
      </c>
      <c r="C203" s="40">
        <v>14735</v>
      </c>
      <c r="D203" s="40">
        <v>158859</v>
      </c>
      <c r="E203" s="40"/>
      <c r="F203" s="32">
        <f t="shared" si="12"/>
        <v>-0.12119043358978947</v>
      </c>
      <c r="G203" s="32">
        <f t="shared" si="13"/>
        <v>0.1011839569671847</v>
      </c>
      <c r="H203" s="32"/>
      <c r="I203" s="18"/>
    </row>
    <row r="204" spans="2:9" ht="14.25" customHeight="1" thickBot="1" x14ac:dyDescent="0.25">
      <c r="B204" s="31" t="s">
        <v>69</v>
      </c>
      <c r="C204" s="42">
        <v>15785</v>
      </c>
      <c r="D204" s="42">
        <v>159890</v>
      </c>
      <c r="E204" s="42"/>
      <c r="F204" s="33">
        <f t="shared" si="12"/>
        <v>-0.15033911077618689</v>
      </c>
      <c r="G204" s="33">
        <f t="shared" si="13"/>
        <v>-5.4878409211817421E-2</v>
      </c>
      <c r="H204" s="33"/>
      <c r="I204" s="18"/>
    </row>
    <row r="205" spans="2:9" ht="14.25" customHeight="1" thickBot="1" x14ac:dyDescent="0.25">
      <c r="B205" s="34" t="s">
        <v>70</v>
      </c>
      <c r="C205" s="40">
        <v>14205</v>
      </c>
      <c r="D205" s="40">
        <v>130680</v>
      </c>
      <c r="E205" s="40">
        <v>393</v>
      </c>
      <c r="F205" s="32">
        <f t="shared" si="12"/>
        <v>-0.29681698925795752</v>
      </c>
      <c r="G205" s="32">
        <f t="shared" si="13"/>
        <v>-0.21481917648543258</v>
      </c>
      <c r="H205" s="32"/>
      <c r="I205" s="18"/>
    </row>
    <row r="206" spans="2:9" ht="14.25" customHeight="1" thickBot="1" x14ac:dyDescent="0.25">
      <c r="B206" s="29" t="s">
        <v>71</v>
      </c>
      <c r="C206" s="40">
        <v>14385</v>
      </c>
      <c r="D206" s="40">
        <v>154860</v>
      </c>
      <c r="E206" s="40">
        <v>358</v>
      </c>
      <c r="F206" s="32">
        <f t="shared" si="12"/>
        <v>-0.17394050763753302</v>
      </c>
      <c r="G206" s="32">
        <f t="shared" si="13"/>
        <v>-8.6974978185505744E-2</v>
      </c>
      <c r="H206" s="32"/>
      <c r="I206" s="18"/>
    </row>
    <row r="207" spans="2:9" ht="14.25" customHeight="1" thickBot="1" x14ac:dyDescent="0.25">
      <c r="B207" s="30" t="s">
        <v>72</v>
      </c>
      <c r="C207" s="40">
        <v>9094</v>
      </c>
      <c r="D207" s="40">
        <v>115269</v>
      </c>
      <c r="E207" s="40">
        <v>335</v>
      </c>
      <c r="F207" s="32">
        <f t="shared" si="12"/>
        <v>-0.38282999660671868</v>
      </c>
      <c r="G207" s="32">
        <f t="shared" si="13"/>
        <v>-0.2743942741676581</v>
      </c>
      <c r="H207" s="32"/>
      <c r="I207" s="18"/>
    </row>
    <row r="208" spans="2:9" ht="14.25" customHeight="1" thickBot="1" x14ac:dyDescent="0.25">
      <c r="B208" s="31" t="s">
        <v>73</v>
      </c>
      <c r="C208" s="42">
        <v>10726</v>
      </c>
      <c r="D208" s="42">
        <v>136245</v>
      </c>
      <c r="E208" s="42">
        <v>493</v>
      </c>
      <c r="F208" s="33">
        <f t="shared" si="12"/>
        <v>-0.32049414000633514</v>
      </c>
      <c r="G208" s="33">
        <f t="shared" si="13"/>
        <v>-0.14788291950716118</v>
      </c>
      <c r="H208" s="33"/>
      <c r="I208" s="18"/>
    </row>
    <row r="209" spans="2:9" ht="14.25" customHeight="1" thickBot="1" x14ac:dyDescent="0.25">
      <c r="B209" s="34" t="s">
        <v>74</v>
      </c>
      <c r="C209" s="40">
        <v>10478</v>
      </c>
      <c r="D209" s="40">
        <v>136155</v>
      </c>
      <c r="E209" s="40">
        <v>566</v>
      </c>
      <c r="F209" s="32">
        <v>-0.26237240408306933</v>
      </c>
      <c r="G209" s="32">
        <v>4.1896235078053262E-2</v>
      </c>
      <c r="H209" s="32">
        <v>0.44020356234096691</v>
      </c>
      <c r="I209" s="18"/>
    </row>
    <row r="210" spans="2:9" ht="14.25" customHeight="1" thickBot="1" x14ac:dyDescent="0.25">
      <c r="B210" s="29" t="s">
        <v>75</v>
      </c>
      <c r="C210" s="40">
        <v>7689</v>
      </c>
      <c r="D210" s="40">
        <v>124382</v>
      </c>
      <c r="E210" s="40">
        <v>580</v>
      </c>
      <c r="F210" s="32">
        <v>-0.4654848800834202</v>
      </c>
      <c r="G210" s="32">
        <v>-0.19681002195531447</v>
      </c>
      <c r="H210" s="32">
        <v>0.62011173184357538</v>
      </c>
      <c r="I210" s="18"/>
    </row>
    <row r="211" spans="2:9" ht="14.25" customHeight="1" thickBot="1" x14ac:dyDescent="0.25">
      <c r="B211" s="30" t="s">
        <v>76</v>
      </c>
      <c r="C211" s="40">
        <v>5518</v>
      </c>
      <c r="D211" s="40">
        <v>101751</v>
      </c>
      <c r="E211" s="40">
        <v>487</v>
      </c>
      <c r="F211" s="32">
        <v>-0.39322630305696066</v>
      </c>
      <c r="G211" s="32">
        <v>-0.11727350805507118</v>
      </c>
      <c r="H211" s="32">
        <v>0.45373134328358211</v>
      </c>
      <c r="I211" s="18"/>
    </row>
    <row r="212" spans="2:9" ht="14.25" customHeight="1" thickBot="1" x14ac:dyDescent="0.25">
      <c r="B212" s="31" t="s">
        <v>77</v>
      </c>
      <c r="C212" s="42">
        <v>6409</v>
      </c>
      <c r="D212" s="42">
        <v>143788</v>
      </c>
      <c r="E212" s="42">
        <v>604</v>
      </c>
      <c r="F212" s="33">
        <v>-0.40247995524892782</v>
      </c>
      <c r="G212" s="33">
        <v>5.5363499577966165E-2</v>
      </c>
      <c r="H212" s="33">
        <v>0.22515212981744423</v>
      </c>
      <c r="I212" s="18"/>
    </row>
    <row r="213" spans="2:9" ht="14.25" customHeight="1" thickBot="1" x14ac:dyDescent="0.25">
      <c r="B213" s="34" t="s">
        <v>78</v>
      </c>
      <c r="C213" s="40">
        <v>6903</v>
      </c>
      <c r="D213" s="40">
        <v>151974</v>
      </c>
      <c r="E213" s="40">
        <v>732</v>
      </c>
      <c r="F213" s="32">
        <v>-0.34119106699751861</v>
      </c>
      <c r="G213" s="32">
        <v>0.11618376115456648</v>
      </c>
      <c r="H213" s="32">
        <v>0.29328621908127206</v>
      </c>
      <c r="I213" s="18"/>
    </row>
    <row r="214" spans="2:9" ht="14.25" customHeight="1" thickBot="1" x14ac:dyDescent="0.25">
      <c r="B214" s="29" t="s">
        <v>79</v>
      </c>
      <c r="C214" s="40">
        <v>7137</v>
      </c>
      <c r="D214" s="40">
        <v>155991</v>
      </c>
      <c r="E214" s="40">
        <v>859</v>
      </c>
      <c r="F214" s="32">
        <v>-7.1790870074131874E-2</v>
      </c>
      <c r="G214" s="32">
        <v>0.25412841086330817</v>
      </c>
      <c r="H214" s="32">
        <v>0.48103448275862071</v>
      </c>
      <c r="I214" s="18"/>
    </row>
    <row r="215" spans="2:9" ht="14.25" customHeight="1" thickBot="1" x14ac:dyDescent="0.25">
      <c r="B215" s="30" t="s">
        <v>80</v>
      </c>
      <c r="C215" s="40">
        <v>6315</v>
      </c>
      <c r="D215" s="40">
        <v>111544</v>
      </c>
      <c r="E215" s="40">
        <v>730</v>
      </c>
      <c r="F215" s="32">
        <v>0.14443638999637551</v>
      </c>
      <c r="G215" s="32">
        <v>9.6244754351308581E-2</v>
      </c>
      <c r="H215" s="32">
        <v>0.49897330595482547</v>
      </c>
      <c r="I215" s="18"/>
    </row>
    <row r="216" spans="2:9" ht="14.25" customHeight="1" thickBot="1" x14ac:dyDescent="0.25">
      <c r="B216" s="31" t="s">
        <v>81</v>
      </c>
      <c r="C216" s="42">
        <v>7049</v>
      </c>
      <c r="D216" s="42">
        <v>157337</v>
      </c>
      <c r="E216" s="42">
        <v>952</v>
      </c>
      <c r="F216" s="33">
        <v>9.9859572476205333E-2</v>
      </c>
      <c r="G216" s="33">
        <v>9.4229003811166445E-2</v>
      </c>
      <c r="H216" s="33">
        <v>0.57615894039735094</v>
      </c>
      <c r="I216" s="18"/>
    </row>
    <row r="217" spans="2:9" ht="14.25" customHeight="1" thickBot="1" x14ac:dyDescent="0.25">
      <c r="B217" s="34" t="s">
        <v>82</v>
      </c>
      <c r="C217" s="98">
        <v>5092</v>
      </c>
      <c r="D217" s="98">
        <v>194715</v>
      </c>
      <c r="E217" s="98">
        <v>1113</v>
      </c>
      <c r="F217" s="32">
        <v>-0.26234970302766913</v>
      </c>
      <c r="G217" s="32">
        <v>0.28123889612696906</v>
      </c>
      <c r="H217" s="32">
        <v>0.52049180327868849</v>
      </c>
      <c r="I217" s="18"/>
    </row>
    <row r="218" spans="2:9" ht="14.25" customHeight="1" thickBot="1" x14ac:dyDescent="0.25">
      <c r="B218" s="34" t="s">
        <v>83</v>
      </c>
      <c r="C218" s="98">
        <v>3857</v>
      </c>
      <c r="D218" s="98">
        <v>173225</v>
      </c>
      <c r="E218" s="98">
        <v>1254</v>
      </c>
      <c r="F218" s="32">
        <v>-0.45957685301947598</v>
      </c>
      <c r="G218" s="32">
        <v>0.11048073286279336</v>
      </c>
      <c r="H218" s="32">
        <v>0.45983701979045399</v>
      </c>
      <c r="I218" s="18"/>
    </row>
    <row r="219" spans="2:9" ht="14.25" customHeight="1" thickBot="1" x14ac:dyDescent="0.25">
      <c r="B219" s="34" t="s">
        <v>84</v>
      </c>
      <c r="C219" s="98">
        <v>3470</v>
      </c>
      <c r="D219" s="98">
        <v>151156</v>
      </c>
      <c r="E219" s="98">
        <v>1143</v>
      </c>
      <c r="F219" s="32">
        <v>-0.45051464766429139</v>
      </c>
      <c r="G219" s="32">
        <v>0.355124435200459</v>
      </c>
      <c r="H219" s="32">
        <v>0.5657534246575342</v>
      </c>
      <c r="I219" s="18"/>
    </row>
    <row r="220" spans="2:9" ht="14.25" customHeight="1" thickBot="1" x14ac:dyDescent="0.25">
      <c r="B220" s="31" t="s">
        <v>85</v>
      </c>
      <c r="C220" s="42">
        <v>4992</v>
      </c>
      <c r="D220" s="42">
        <v>201895</v>
      </c>
      <c r="E220" s="42">
        <v>1576</v>
      </c>
      <c r="F220" s="33">
        <v>-0.29181444176478932</v>
      </c>
      <c r="G220" s="33">
        <v>0.28320102709470751</v>
      </c>
      <c r="H220" s="33">
        <v>0.65546218487394958</v>
      </c>
      <c r="I220" s="18"/>
    </row>
    <row r="221" spans="2:9" ht="14.25" customHeight="1" thickBot="1" x14ac:dyDescent="0.25">
      <c r="B221" s="34" t="s">
        <v>86</v>
      </c>
      <c r="C221" s="98">
        <v>4658</v>
      </c>
      <c r="D221" s="98">
        <v>167095</v>
      </c>
      <c r="E221" s="98">
        <v>1568</v>
      </c>
      <c r="F221" s="32">
        <v>-8.5231736056559315E-2</v>
      </c>
      <c r="G221" s="32">
        <v>-0.14184834244922065</v>
      </c>
      <c r="H221" s="32">
        <v>0.4088050314465409</v>
      </c>
      <c r="I221" s="18"/>
    </row>
    <row r="222" spans="2:9" ht="14.25" customHeight="1" thickBot="1" x14ac:dyDescent="0.25">
      <c r="B222" s="34" t="s">
        <v>87</v>
      </c>
      <c r="C222" s="98">
        <v>3387</v>
      </c>
      <c r="D222" s="98">
        <v>133351</v>
      </c>
      <c r="E222" s="98">
        <v>1176</v>
      </c>
      <c r="F222" s="32">
        <v>-0.12185636505055743</v>
      </c>
      <c r="G222" s="32">
        <v>-0.23018617405108963</v>
      </c>
      <c r="H222" s="32">
        <v>-6.2200956937799042E-2</v>
      </c>
      <c r="I222" s="18"/>
    </row>
    <row r="223" spans="2:9" ht="14.25" customHeight="1" thickBot="1" x14ac:dyDescent="0.25">
      <c r="B223" s="34" t="s">
        <v>88</v>
      </c>
      <c r="C223" s="98">
        <v>5299</v>
      </c>
      <c r="D223" s="98">
        <v>167630</v>
      </c>
      <c r="E223" s="98">
        <v>1868</v>
      </c>
      <c r="F223" s="32">
        <v>0.52708933717579254</v>
      </c>
      <c r="G223" s="32">
        <v>0.10898674217364841</v>
      </c>
      <c r="H223" s="32">
        <v>0.63429571303587051</v>
      </c>
      <c r="I223" s="18"/>
    </row>
    <row r="224" spans="2:9" ht="14.25" customHeight="1" thickBot="1" x14ac:dyDescent="0.25">
      <c r="B224" s="31" t="s">
        <v>89</v>
      </c>
      <c r="C224" s="42">
        <v>7116</v>
      </c>
      <c r="D224" s="42">
        <v>241119</v>
      </c>
      <c r="E224" s="42">
        <v>2262</v>
      </c>
      <c r="F224" s="33">
        <v>0.42548076923076922</v>
      </c>
      <c r="G224" s="33">
        <v>0.19427920453701181</v>
      </c>
      <c r="H224" s="33">
        <v>0.43527918781725888</v>
      </c>
      <c r="I224" s="18"/>
    </row>
    <row r="225" spans="1:9" ht="14.25" customHeight="1" thickBot="1" x14ac:dyDescent="0.25">
      <c r="B225" s="34" t="s">
        <v>90</v>
      </c>
      <c r="C225" s="98">
        <v>7280</v>
      </c>
      <c r="D225" s="98">
        <v>205212</v>
      </c>
      <c r="E225" s="98">
        <v>2531</v>
      </c>
      <c r="F225" s="32">
        <v>0.56290253327608419</v>
      </c>
      <c r="G225" s="32">
        <v>0.22811574254166792</v>
      </c>
      <c r="H225" s="32">
        <v>0.61415816326530615</v>
      </c>
      <c r="I225" s="18"/>
    </row>
    <row r="226" spans="1:9" ht="14.25" customHeight="1" thickBot="1" x14ac:dyDescent="0.25">
      <c r="B226" s="34" t="s">
        <v>91</v>
      </c>
      <c r="C226" s="98">
        <v>7641</v>
      </c>
      <c r="D226" s="98">
        <v>210679</v>
      </c>
      <c r="E226" s="98">
        <v>2675</v>
      </c>
      <c r="F226" s="32">
        <v>1.256</v>
      </c>
      <c r="G226" s="97">
        <v>0.57999999999999996</v>
      </c>
      <c r="H226" s="97">
        <v>1.2749999999999999</v>
      </c>
      <c r="I226" s="18"/>
    </row>
    <row r="227" spans="1:9" ht="14.25" customHeight="1" thickBot="1" x14ac:dyDescent="0.25">
      <c r="B227" s="34" t="s">
        <v>92</v>
      </c>
      <c r="C227" s="98">
        <v>6504</v>
      </c>
      <c r="D227" s="98">
        <v>163259</v>
      </c>
      <c r="E227" s="98">
        <v>2196</v>
      </c>
      <c r="F227" s="32">
        <v>0.22700000000000001</v>
      </c>
      <c r="G227" s="97">
        <v>-2.5999999999999999E-2</v>
      </c>
      <c r="H227" s="97">
        <v>0.17599999999999999</v>
      </c>
      <c r="I227" s="18"/>
    </row>
    <row r="228" spans="1:9" ht="14.25" customHeight="1" thickBot="1" x14ac:dyDescent="0.25">
      <c r="B228" s="31" t="s">
        <v>93</v>
      </c>
      <c r="C228" s="42">
        <v>6449</v>
      </c>
      <c r="D228" s="42">
        <v>225536</v>
      </c>
      <c r="E228" s="42">
        <v>2604</v>
      </c>
      <c r="F228" s="33">
        <v>-9.4E-2</v>
      </c>
      <c r="G228" s="33">
        <v>-6.4000000000000001E-2</v>
      </c>
      <c r="H228" s="33">
        <v>0.151</v>
      </c>
      <c r="I228" s="18"/>
    </row>
    <row r="229" spans="1:9" ht="14.25" customHeight="1" thickBot="1" x14ac:dyDescent="0.25">
      <c r="B229" s="34" t="s">
        <v>94</v>
      </c>
      <c r="C229" s="98">
        <v>6410</v>
      </c>
      <c r="D229" s="98">
        <v>239972</v>
      </c>
      <c r="E229" s="98">
        <v>2812</v>
      </c>
      <c r="F229" s="32">
        <v>-0.11950549450549451</v>
      </c>
      <c r="G229" s="97">
        <v>0.16938580589829055</v>
      </c>
      <c r="H229" s="97">
        <v>0.1110233109442908</v>
      </c>
      <c r="I229" s="18"/>
    </row>
    <row r="230" spans="1:9" ht="14.25" customHeight="1" thickBot="1" x14ac:dyDescent="0.25">
      <c r="B230" s="34" t="s">
        <v>95</v>
      </c>
      <c r="C230" s="98">
        <v>6242</v>
      </c>
      <c r="D230" s="98">
        <v>217801</v>
      </c>
      <c r="E230" s="98">
        <v>2927</v>
      </c>
      <c r="F230" s="32">
        <v>-0.18309121842690748</v>
      </c>
      <c r="G230" s="97">
        <v>3.3804982936125577E-2</v>
      </c>
      <c r="H230" s="97">
        <v>9.4205607476635519E-2</v>
      </c>
      <c r="I230" s="18"/>
    </row>
    <row r="231" spans="1:9" ht="14.25" customHeight="1" thickBot="1" x14ac:dyDescent="0.25">
      <c r="B231" s="34" t="s">
        <v>96</v>
      </c>
      <c r="C231" s="98">
        <v>5637</v>
      </c>
      <c r="D231" s="98">
        <v>206093</v>
      </c>
      <c r="E231" s="98">
        <v>3318</v>
      </c>
      <c r="F231" s="32">
        <v>-0.13330258302583026</v>
      </c>
      <c r="G231" s="97">
        <v>0.26236838397883117</v>
      </c>
      <c r="H231" s="97">
        <v>0.51092896174863389</v>
      </c>
      <c r="I231" s="18"/>
    </row>
    <row r="232" spans="1:9" ht="14.25" customHeight="1" thickBot="1" x14ac:dyDescent="0.25">
      <c r="B232" s="31" t="s">
        <v>122</v>
      </c>
      <c r="C232" s="42">
        <v>6646</v>
      </c>
      <c r="D232" s="42">
        <v>292388</v>
      </c>
      <c r="E232" s="42">
        <v>0</v>
      </c>
      <c r="F232" s="33">
        <v>3.0547371685532641E-2</v>
      </c>
      <c r="G232" s="33">
        <v>0.29641387627695798</v>
      </c>
      <c r="H232" s="33"/>
      <c r="I232" s="18"/>
    </row>
    <row r="233" spans="1:9" ht="14.25" customHeight="1" thickBot="1" x14ac:dyDescent="0.25">
      <c r="B233" s="34" t="s">
        <v>98</v>
      </c>
      <c r="C233" s="98">
        <v>5753</v>
      </c>
      <c r="D233" s="98">
        <v>229179</v>
      </c>
      <c r="E233" s="98">
        <v>0</v>
      </c>
      <c r="F233" s="32">
        <v>-0.10249609984399376</v>
      </c>
      <c r="G233" s="32">
        <v>-4.4976080542729988E-2</v>
      </c>
      <c r="H233" s="32"/>
      <c r="I233" s="18"/>
    </row>
    <row r="234" spans="1:9" ht="14.25" customHeight="1" thickBot="1" x14ac:dyDescent="0.25">
      <c r="B234" s="34" t="s">
        <v>99</v>
      </c>
      <c r="C234" s="98">
        <v>5161</v>
      </c>
      <c r="D234" s="98">
        <v>297658</v>
      </c>
      <c r="E234" s="98">
        <v>0</v>
      </c>
      <c r="F234" s="32">
        <v>-0.17318167254085229</v>
      </c>
      <c r="G234" s="32">
        <v>0.36665120913127119</v>
      </c>
      <c r="H234" s="32"/>
      <c r="I234" s="18"/>
    </row>
    <row r="235" spans="1:9" ht="14.25" customHeight="1" thickBot="1" x14ac:dyDescent="0.25">
      <c r="B235" s="34" t="s">
        <v>100</v>
      </c>
      <c r="C235" s="98">
        <v>2716</v>
      </c>
      <c r="D235" s="98">
        <v>247739</v>
      </c>
      <c r="E235" s="98">
        <v>0</v>
      </c>
      <c r="F235" s="32">
        <v>-0.51818343090296259</v>
      </c>
      <c r="G235" s="32">
        <v>0.20207382104195679</v>
      </c>
      <c r="H235" s="32"/>
      <c r="I235" s="18"/>
    </row>
    <row r="236" spans="1:9" ht="14.25" customHeight="1" thickBot="1" x14ac:dyDescent="0.25">
      <c r="B236" s="31" t="s">
        <v>101</v>
      </c>
      <c r="C236" s="42">
        <v>5947</v>
      </c>
      <c r="D236" s="42">
        <v>289096</v>
      </c>
      <c r="E236" s="42">
        <v>0</v>
      </c>
      <c r="F236" s="33">
        <v>-0.10517604574179958</v>
      </c>
      <c r="G236" s="33">
        <v>-1.1259011997756406E-2</v>
      </c>
      <c r="H236" s="33"/>
      <c r="I236" s="18"/>
    </row>
    <row r="237" spans="1:9" ht="14.25" customHeight="1" x14ac:dyDescent="0.2">
      <c r="A237" s="76"/>
      <c r="B237" s="34" t="s">
        <v>102</v>
      </c>
      <c r="C237" s="98">
        <v>5658</v>
      </c>
      <c r="D237" s="98">
        <v>296834</v>
      </c>
      <c r="E237" s="98">
        <v>0</v>
      </c>
      <c r="F237" s="97">
        <v>-1.6513123587693398E-2</v>
      </c>
      <c r="G237" s="97">
        <v>0.295205930735364</v>
      </c>
      <c r="H237" s="97"/>
      <c r="I237" s="18"/>
    </row>
    <row r="238" spans="1:9" ht="14.25" customHeight="1" x14ac:dyDescent="0.2">
      <c r="A238" s="76"/>
      <c r="B238" s="34" t="s">
        <v>103</v>
      </c>
      <c r="C238" s="98">
        <v>5483</v>
      </c>
      <c r="D238" s="98">
        <v>277929</v>
      </c>
      <c r="E238" s="98">
        <v>0</v>
      </c>
      <c r="F238" s="97">
        <v>6.2391009494284055E-2</v>
      </c>
      <c r="G238" s="97">
        <v>-6.6280765173454104E-2</v>
      </c>
      <c r="H238" s="97"/>
      <c r="I238" s="18"/>
    </row>
    <row r="239" spans="1:9" ht="14.25" customHeight="1" x14ac:dyDescent="0.2">
      <c r="A239" s="76"/>
      <c r="B239" s="34" t="s">
        <v>104</v>
      </c>
      <c r="C239" s="98">
        <v>5794</v>
      </c>
      <c r="D239" s="98">
        <v>243693</v>
      </c>
      <c r="E239" s="98">
        <v>0</v>
      </c>
      <c r="F239" s="97">
        <v>1.1332842415316642</v>
      </c>
      <c r="G239" s="97">
        <v>-1.633170393034605E-2</v>
      </c>
      <c r="H239" s="97"/>
      <c r="I239" s="18"/>
    </row>
    <row r="240" spans="1:9" ht="14.25" customHeight="1" thickBot="1" x14ac:dyDescent="0.25">
      <c r="A240" s="76"/>
      <c r="B240" s="31" t="s">
        <v>105</v>
      </c>
      <c r="C240" s="42">
        <v>6229</v>
      </c>
      <c r="D240" s="42">
        <v>327137</v>
      </c>
      <c r="E240" s="42">
        <v>0</v>
      </c>
      <c r="F240" s="33">
        <v>4.7418866655456533E-2</v>
      </c>
      <c r="G240" s="33">
        <v>0.13158604754130115</v>
      </c>
      <c r="H240" s="33"/>
      <c r="I240" s="18"/>
    </row>
    <row r="241" spans="1:9" ht="14.25" customHeight="1" x14ac:dyDescent="0.2">
      <c r="A241" s="76"/>
      <c r="B241" s="34" t="s">
        <v>106</v>
      </c>
      <c r="C241" s="98">
        <v>6120</v>
      </c>
      <c r="D241" s="98">
        <v>488518</v>
      </c>
      <c r="E241" s="98">
        <v>0</v>
      </c>
      <c r="F241" s="97">
        <v>8.1654294803817598E-2</v>
      </c>
      <c r="G241" s="97">
        <f>+'Monitorios presentados TSJ  '!C46</f>
        <v>-0.59125764045541818</v>
      </c>
      <c r="H241" s="97"/>
      <c r="I241" s="18"/>
    </row>
    <row r="242" spans="1:9" ht="14.25" customHeight="1" x14ac:dyDescent="0.2">
      <c r="A242" s="76"/>
      <c r="B242" s="34" t="s">
        <v>301</v>
      </c>
      <c r="C242" s="98">
        <v>9640</v>
      </c>
      <c r="D242" s="98">
        <v>226803</v>
      </c>
      <c r="E242" s="98">
        <v>0</v>
      </c>
      <c r="F242" s="97">
        <v>0.75816159037023523</v>
      </c>
      <c r="G242" s="97">
        <v>-0.18395345573869584</v>
      </c>
      <c r="H242" s="97"/>
      <c r="I242" s="18"/>
    </row>
    <row r="243" spans="1:9" ht="14.25" customHeight="1" x14ac:dyDescent="0.2">
      <c r="A243" s="76"/>
      <c r="B243" s="34" t="s">
        <v>303</v>
      </c>
      <c r="C243" s="98">
        <v>7444</v>
      </c>
      <c r="D243" s="98">
        <v>88567</v>
      </c>
      <c r="E243" s="98">
        <v>0</v>
      </c>
      <c r="F243" s="97">
        <v>0.28477735588539871</v>
      </c>
      <c r="G243" s="97">
        <v>-0.63656321683429562</v>
      </c>
      <c r="H243" s="97"/>
      <c r="I243" s="18"/>
    </row>
    <row r="244" spans="1:9" ht="14.25" customHeight="1" thickBot="1" x14ac:dyDescent="0.25">
      <c r="A244" s="76"/>
      <c r="B244" s="31" t="s">
        <v>310</v>
      </c>
      <c r="C244" s="42">
        <v>8212</v>
      </c>
      <c r="D244" s="42">
        <v>152996</v>
      </c>
      <c r="E244" s="42">
        <v>0</v>
      </c>
      <c r="F244" s="33">
        <v>0.31834965484026329</v>
      </c>
      <c r="G244" s="33">
        <v>-0.53231826421346407</v>
      </c>
      <c r="H244" s="33"/>
      <c r="I244" s="18"/>
    </row>
    <row r="245" spans="1:9" ht="14.25" customHeight="1" x14ac:dyDescent="0.2">
      <c r="A245" s="76"/>
      <c r="B245" s="34" t="s">
        <v>325</v>
      </c>
      <c r="C245" s="98">
        <v>7194</v>
      </c>
      <c r="D245" s="98">
        <v>199678</v>
      </c>
      <c r="E245" s="98">
        <v>0</v>
      </c>
      <c r="F245" s="97">
        <v>0.17549019607843136</v>
      </c>
      <c r="G245" s="97">
        <v>-0.59125764045541818</v>
      </c>
      <c r="H245" s="97"/>
      <c r="I245" s="18"/>
    </row>
    <row r="246" spans="1:9" ht="14.25" customHeight="1" x14ac:dyDescent="0.2">
      <c r="A246" s="76"/>
      <c r="B246" s="34" t="s">
        <v>327</v>
      </c>
      <c r="C246" s="98">
        <v>6886</v>
      </c>
      <c r="D246" s="98">
        <v>179846</v>
      </c>
      <c r="E246" s="98">
        <v>0</v>
      </c>
      <c r="F246" s="97">
        <v>-0.28568464730290455</v>
      </c>
      <c r="G246" s="97">
        <v>-0.20703870760086948</v>
      </c>
      <c r="H246" s="97"/>
      <c r="I246" s="18"/>
    </row>
    <row r="247" spans="1:9" ht="13.9" customHeight="1" x14ac:dyDescent="0.2">
      <c r="A247" s="76"/>
      <c r="B247" s="98"/>
      <c r="C247" s="98"/>
      <c r="D247" s="98"/>
      <c r="E247" s="98"/>
      <c r="F247" s="97"/>
      <c r="G247" s="97"/>
      <c r="H247" s="97"/>
      <c r="I247" s="18"/>
    </row>
    <row r="248" spans="1:9" ht="14.25" customHeight="1" x14ac:dyDescent="0.2">
      <c r="A248" s="76"/>
      <c r="B248" s="175" t="s">
        <v>123</v>
      </c>
      <c r="C248" s="175"/>
      <c r="D248" s="175"/>
      <c r="E248" s="175"/>
      <c r="F248" s="175"/>
      <c r="G248" s="175"/>
      <c r="H248" s="175"/>
      <c r="I248" s="18"/>
    </row>
    <row r="249" spans="1:9" ht="14.25" customHeight="1" x14ac:dyDescent="0.2">
      <c r="A249" s="76"/>
      <c r="B249" s="98"/>
      <c r="C249" s="98"/>
      <c r="D249" s="98"/>
      <c r="E249" s="98"/>
      <c r="F249" s="97"/>
      <c r="G249" s="97"/>
      <c r="H249" s="97"/>
      <c r="I249" s="18"/>
    </row>
    <row r="250" spans="1:9" ht="15.6" customHeight="1" x14ac:dyDescent="0.2">
      <c r="A250" s="76"/>
      <c r="B250" s="98"/>
      <c r="C250" s="98"/>
      <c r="D250" s="98"/>
      <c r="E250" s="98"/>
      <c r="F250" s="97"/>
      <c r="G250" s="97"/>
      <c r="H250" s="97"/>
      <c r="I250" s="18"/>
    </row>
    <row r="251" spans="1:9" ht="15.6" customHeight="1" x14ac:dyDescent="0.2">
      <c r="A251" s="76"/>
      <c r="B251" s="98"/>
      <c r="C251" s="98"/>
      <c r="D251" s="98"/>
      <c r="E251" s="98"/>
      <c r="F251" s="97"/>
      <c r="G251" s="97"/>
      <c r="H251" s="97"/>
      <c r="I251" s="18"/>
    </row>
    <row r="252" spans="1:9" ht="15.6" customHeight="1" x14ac:dyDescent="0.2">
      <c r="A252" s="76"/>
      <c r="B252" s="98"/>
      <c r="C252" s="98"/>
      <c r="D252" s="98"/>
      <c r="E252" s="98"/>
      <c r="F252" s="97"/>
      <c r="G252" s="97"/>
      <c r="H252" s="97"/>
      <c r="I252" s="18"/>
    </row>
    <row r="253" spans="1:9" ht="15.6" customHeight="1" x14ac:dyDescent="0.2">
      <c r="A253" s="76"/>
      <c r="B253" s="98"/>
      <c r="C253" s="98"/>
      <c r="D253" s="98"/>
      <c r="E253" s="98"/>
      <c r="F253" s="97"/>
      <c r="G253" s="97"/>
      <c r="H253" s="97"/>
      <c r="I253" s="18"/>
    </row>
    <row r="254" spans="1:9" ht="25.5" customHeight="1" x14ac:dyDescent="0.2">
      <c r="B254" s="21"/>
      <c r="C254" s="16"/>
      <c r="D254" s="16"/>
      <c r="E254" s="22"/>
      <c r="F254" s="17"/>
      <c r="H254" s="18"/>
    </row>
    <row r="255" spans="1:9" ht="54.95" customHeight="1" x14ac:dyDescent="0.2">
      <c r="C255" s="38" t="s">
        <v>124</v>
      </c>
      <c r="D255" s="38" t="s">
        <v>125</v>
      </c>
      <c r="E255" s="38" t="s">
        <v>126</v>
      </c>
      <c r="F255" s="38" t="s">
        <v>127</v>
      </c>
      <c r="G255" s="38" t="s">
        <v>128</v>
      </c>
      <c r="H255" s="38" t="s">
        <v>129</v>
      </c>
    </row>
    <row r="256" spans="1:9" ht="14.25" customHeight="1" thickBot="1" x14ac:dyDescent="0.25">
      <c r="B256" s="34" t="s">
        <v>58</v>
      </c>
      <c r="C256" s="39">
        <v>19468</v>
      </c>
      <c r="D256" s="35"/>
      <c r="E256" s="39">
        <v>7300</v>
      </c>
      <c r="F256" s="35"/>
      <c r="G256" s="39">
        <v>11238</v>
      </c>
      <c r="H256" s="35"/>
    </row>
    <row r="257" spans="2:8" ht="14.25" customHeight="1" thickBot="1" x14ac:dyDescent="0.25">
      <c r="B257" s="29" t="s">
        <v>59</v>
      </c>
      <c r="C257" s="40">
        <v>18077</v>
      </c>
      <c r="D257" s="32"/>
      <c r="E257" s="40">
        <v>6549</v>
      </c>
      <c r="F257" s="32"/>
      <c r="G257" s="40">
        <v>10527</v>
      </c>
      <c r="H257" s="32"/>
    </row>
    <row r="258" spans="2:8" ht="14.25" customHeight="1" thickBot="1" x14ac:dyDescent="0.25">
      <c r="B258" s="30" t="s">
        <v>60</v>
      </c>
      <c r="C258" s="40">
        <v>12439</v>
      </c>
      <c r="D258" s="32"/>
      <c r="E258" s="40">
        <v>4747</v>
      </c>
      <c r="F258" s="32"/>
      <c r="G258" s="40">
        <v>7147</v>
      </c>
      <c r="H258" s="32"/>
    </row>
    <row r="259" spans="2:8" ht="15" customHeight="1" thickBot="1" x14ac:dyDescent="0.25">
      <c r="B259" s="31" t="s">
        <v>61</v>
      </c>
      <c r="C259" s="42">
        <v>17205</v>
      </c>
      <c r="D259" s="33"/>
      <c r="E259" s="42">
        <v>7215</v>
      </c>
      <c r="F259" s="33"/>
      <c r="G259" s="42">
        <v>9229</v>
      </c>
      <c r="H259" s="33"/>
    </row>
    <row r="260" spans="2:8" ht="15" customHeight="1" thickBot="1" x14ac:dyDescent="0.25">
      <c r="B260" s="34" t="s">
        <v>62</v>
      </c>
      <c r="C260" s="40">
        <v>18485</v>
      </c>
      <c r="D260" s="32">
        <f t="shared" ref="D260:D267" si="14">+(C260-C256)/C256</f>
        <v>-5.0493116909800698E-2</v>
      </c>
      <c r="E260" s="40">
        <v>7716</v>
      </c>
      <c r="F260" s="32">
        <f t="shared" ref="F260:F267" si="15">+(E260-E256)/E256</f>
        <v>5.6986301369863011E-2</v>
      </c>
      <c r="G260" s="40">
        <v>9944</v>
      </c>
      <c r="H260" s="32">
        <f t="shared" ref="H260:H267" si="16">+(G260-G256)/G256</f>
        <v>-0.11514504360206443</v>
      </c>
    </row>
    <row r="261" spans="2:8" ht="15" customHeight="1" thickBot="1" x14ac:dyDescent="0.25">
      <c r="B261" s="29" t="s">
        <v>63</v>
      </c>
      <c r="C261" s="40">
        <v>18749</v>
      </c>
      <c r="D261" s="32">
        <f t="shared" si="14"/>
        <v>3.7174309896553633E-2</v>
      </c>
      <c r="E261" s="40">
        <v>7907</v>
      </c>
      <c r="F261" s="32">
        <f t="shared" si="15"/>
        <v>0.20735990227515652</v>
      </c>
      <c r="G261" s="40">
        <v>9978</v>
      </c>
      <c r="H261" s="32">
        <f t="shared" si="16"/>
        <v>-5.2151610145340553E-2</v>
      </c>
    </row>
    <row r="262" spans="2:8" ht="15" customHeight="1" thickBot="1" x14ac:dyDescent="0.25">
      <c r="B262" s="30" t="s">
        <v>64</v>
      </c>
      <c r="C262" s="40">
        <v>13341</v>
      </c>
      <c r="D262" s="32">
        <f t="shared" si="14"/>
        <v>7.2513867674250346E-2</v>
      </c>
      <c r="E262" s="40">
        <v>5796</v>
      </c>
      <c r="F262" s="32">
        <f t="shared" si="15"/>
        <v>0.22098167263534865</v>
      </c>
      <c r="G262" s="40">
        <v>6849</v>
      </c>
      <c r="H262" s="32">
        <f t="shared" si="16"/>
        <v>-4.1695816426472646E-2</v>
      </c>
    </row>
    <row r="263" spans="2:8" ht="15" customHeight="1" thickBot="1" x14ac:dyDescent="0.25">
      <c r="B263" s="31" t="s">
        <v>65</v>
      </c>
      <c r="C263" s="42">
        <v>17516</v>
      </c>
      <c r="D263" s="33">
        <f t="shared" si="14"/>
        <v>1.8076140656785818E-2</v>
      </c>
      <c r="E263" s="42">
        <v>7458</v>
      </c>
      <c r="F263" s="33">
        <f t="shared" si="15"/>
        <v>3.3679833679833682E-2</v>
      </c>
      <c r="G263" s="42">
        <v>9273</v>
      </c>
      <c r="H263" s="33">
        <f t="shared" si="16"/>
        <v>4.7675804529201428E-3</v>
      </c>
    </row>
    <row r="264" spans="2:8" ht="14.25" customHeight="1" thickBot="1" x14ac:dyDescent="0.25">
      <c r="B264" s="34" t="s">
        <v>66</v>
      </c>
      <c r="C264" s="40">
        <v>18869</v>
      </c>
      <c r="D264" s="32">
        <f t="shared" si="14"/>
        <v>2.0773600216391668E-2</v>
      </c>
      <c r="E264" s="40">
        <v>8178</v>
      </c>
      <c r="F264" s="32">
        <f t="shared" si="15"/>
        <v>5.9875583203732506E-2</v>
      </c>
      <c r="G264" s="40">
        <v>9917</v>
      </c>
      <c r="H264" s="32">
        <f t="shared" si="16"/>
        <v>-2.7152051488334673E-3</v>
      </c>
    </row>
    <row r="265" spans="2:8" ht="14.25" customHeight="1" thickBot="1" x14ac:dyDescent="0.25">
      <c r="B265" s="29" t="s">
        <v>67</v>
      </c>
      <c r="C265" s="40">
        <v>18739</v>
      </c>
      <c r="D265" s="32">
        <f t="shared" si="14"/>
        <v>-5.3336177929489575E-4</v>
      </c>
      <c r="E265" s="40">
        <v>8120</v>
      </c>
      <c r="F265" s="32">
        <f t="shared" si="15"/>
        <v>2.693815606424687E-2</v>
      </c>
      <c r="G265" s="40">
        <v>9858</v>
      </c>
      <c r="H265" s="32">
        <f t="shared" si="16"/>
        <v>-1.2026458208057728E-2</v>
      </c>
    </row>
    <row r="266" spans="2:8" ht="14.25" customHeight="1" thickBot="1" x14ac:dyDescent="0.25">
      <c r="B266" s="30" t="s">
        <v>68</v>
      </c>
      <c r="C266" s="40">
        <v>13135</v>
      </c>
      <c r="D266" s="32">
        <f t="shared" si="14"/>
        <v>-1.5441121355220747E-2</v>
      </c>
      <c r="E266" s="40">
        <v>5670</v>
      </c>
      <c r="F266" s="32">
        <f t="shared" si="15"/>
        <v>-2.1739130434782608E-2</v>
      </c>
      <c r="G266" s="40">
        <v>7040</v>
      </c>
      <c r="H266" s="32">
        <f t="shared" si="16"/>
        <v>2.788728281500949E-2</v>
      </c>
    </row>
    <row r="267" spans="2:8" ht="13.5" customHeight="1" thickBot="1" x14ac:dyDescent="0.25">
      <c r="B267" s="31" t="s">
        <v>69</v>
      </c>
      <c r="C267" s="42">
        <v>16616</v>
      </c>
      <c r="D267" s="33">
        <f t="shared" si="14"/>
        <v>-5.1381593971226304E-2</v>
      </c>
      <c r="E267" s="42">
        <v>7257</v>
      </c>
      <c r="F267" s="33">
        <f t="shared" si="15"/>
        <v>-2.6950925181013677E-2</v>
      </c>
      <c r="G267" s="42">
        <v>8862</v>
      </c>
      <c r="H267" s="33">
        <f t="shared" si="16"/>
        <v>-4.4322225816887738E-2</v>
      </c>
    </row>
    <row r="268" spans="2:8" ht="13.5" customHeight="1" thickBot="1" x14ac:dyDescent="0.25">
      <c r="B268" s="34" t="s">
        <v>70</v>
      </c>
      <c r="C268" s="40">
        <v>16688</v>
      </c>
      <c r="D268" s="32">
        <v>-0.11558641157454025</v>
      </c>
      <c r="E268" s="40">
        <v>6971</v>
      </c>
      <c r="F268" s="32">
        <v>-0.14759109806798729</v>
      </c>
      <c r="G268" s="40">
        <v>9081</v>
      </c>
      <c r="H268" s="32">
        <v>-8.4299687405465368E-2</v>
      </c>
    </row>
    <row r="269" spans="2:8" ht="13.5" customHeight="1" thickBot="1" x14ac:dyDescent="0.25">
      <c r="B269" s="29" t="s">
        <v>71</v>
      </c>
      <c r="C269" s="40">
        <v>18402</v>
      </c>
      <c r="D269" s="32">
        <v>-1.7983883878542078E-2</v>
      </c>
      <c r="E269" s="40">
        <v>7744</v>
      </c>
      <c r="F269" s="32">
        <v>-4.6305418719211823E-2</v>
      </c>
      <c r="G269" s="40">
        <v>9917</v>
      </c>
      <c r="H269" s="32">
        <v>5.9849868127409209E-3</v>
      </c>
    </row>
    <row r="270" spans="2:8" ht="13.5" customHeight="1" thickBot="1" x14ac:dyDescent="0.25">
      <c r="B270" s="30" t="s">
        <v>72</v>
      </c>
      <c r="C270" s="40">
        <v>12148</v>
      </c>
      <c r="D270" s="32">
        <v>-7.5142748382185001E-2</v>
      </c>
      <c r="E270" s="40">
        <v>4999</v>
      </c>
      <c r="F270" s="32">
        <v>-0.11834215167548501</v>
      </c>
      <c r="G270" s="40">
        <v>6688</v>
      </c>
      <c r="H270" s="32">
        <v>-0.05</v>
      </c>
    </row>
    <row r="271" spans="2:8" ht="13.5" customHeight="1" thickBot="1" x14ac:dyDescent="0.25">
      <c r="B271" s="31" t="s">
        <v>73</v>
      </c>
      <c r="C271" s="42">
        <v>15797</v>
      </c>
      <c r="D271" s="33">
        <v>-4.9289841116995664E-2</v>
      </c>
      <c r="E271" s="42">
        <v>6683</v>
      </c>
      <c r="F271" s="33">
        <v>-7.909604519774012E-2</v>
      </c>
      <c r="G271" s="42">
        <v>8505</v>
      </c>
      <c r="H271" s="33">
        <v>-4.0284360189573459E-2</v>
      </c>
    </row>
    <row r="272" spans="2:8" ht="13.5" customHeight="1" thickBot="1" x14ac:dyDescent="0.25">
      <c r="B272" s="34" t="s">
        <v>74</v>
      </c>
      <c r="C272" s="40">
        <v>17055</v>
      </c>
      <c r="D272" s="32">
        <v>2.1991850431447746E-2</v>
      </c>
      <c r="E272" s="40">
        <v>6732</v>
      </c>
      <c r="F272" s="32">
        <v>-3.4284894563190359E-2</v>
      </c>
      <c r="G272" s="40">
        <v>9612</v>
      </c>
      <c r="H272" s="32">
        <v>5.8473736372646183E-2</v>
      </c>
    </row>
    <row r="273" spans="2:8" ht="13.5" customHeight="1" thickBot="1" x14ac:dyDescent="0.25">
      <c r="B273" s="29" t="s">
        <v>75</v>
      </c>
      <c r="C273" s="40">
        <v>16859</v>
      </c>
      <c r="D273" s="32">
        <v>-8.3849581567220957E-2</v>
      </c>
      <c r="E273" s="40">
        <v>6197</v>
      </c>
      <c r="F273" s="32">
        <v>-0.19976756198347106</v>
      </c>
      <c r="G273" s="40">
        <v>9886</v>
      </c>
      <c r="H273" s="32">
        <v>-3.1259453463749116E-3</v>
      </c>
    </row>
    <row r="274" spans="2:8" ht="13.5" customHeight="1" thickBot="1" x14ac:dyDescent="0.25">
      <c r="B274" s="30" t="s">
        <v>76</v>
      </c>
      <c r="C274" s="40">
        <v>11581</v>
      </c>
      <c r="D274" s="32">
        <v>-4.6674349687191308E-2</v>
      </c>
      <c r="E274" s="40">
        <v>4063</v>
      </c>
      <c r="F274" s="32">
        <v>-0.18723744748949789</v>
      </c>
      <c r="G274" s="40">
        <v>6969</v>
      </c>
      <c r="H274" s="32">
        <v>4.201555023923445E-2</v>
      </c>
    </row>
    <row r="275" spans="2:8" ht="13.5" customHeight="1" thickBot="1" x14ac:dyDescent="0.25">
      <c r="B275" s="31" t="s">
        <v>77</v>
      </c>
      <c r="C275" s="42">
        <v>15259</v>
      </c>
      <c r="D275" s="33">
        <v>-3.4057099449262516E-2</v>
      </c>
      <c r="E275" s="42">
        <v>5338</v>
      </c>
      <c r="F275" s="33">
        <v>-0.20125692054466557</v>
      </c>
      <c r="G275" s="42">
        <v>9199</v>
      </c>
      <c r="H275" s="33">
        <v>8.159905937683716E-2</v>
      </c>
    </row>
    <row r="276" spans="2:8" ht="13.5" customHeight="1" thickBot="1" x14ac:dyDescent="0.25">
      <c r="B276" s="34" t="s">
        <v>78</v>
      </c>
      <c r="C276" s="40">
        <v>15907</v>
      </c>
      <c r="D276" s="32">
        <v>-6.7311638815596597E-2</v>
      </c>
      <c r="E276" s="40">
        <v>5371</v>
      </c>
      <c r="F276" s="32">
        <v>-0.20216874628639334</v>
      </c>
      <c r="G276" s="40">
        <v>9719</v>
      </c>
      <c r="H276" s="32">
        <v>1.1131918435289222E-2</v>
      </c>
    </row>
    <row r="277" spans="2:8" ht="13.5" customHeight="1" thickBot="1" x14ac:dyDescent="0.25">
      <c r="B277" s="29" t="s">
        <v>79</v>
      </c>
      <c r="C277" s="40">
        <v>17152</v>
      </c>
      <c r="D277" s="32">
        <v>1.7379441247998104E-2</v>
      </c>
      <c r="E277" s="40">
        <v>5672</v>
      </c>
      <c r="F277" s="32">
        <v>-8.4718412134903984E-2</v>
      </c>
      <c r="G277" s="40">
        <v>10491</v>
      </c>
      <c r="H277" s="32">
        <v>6.1197653247015982E-2</v>
      </c>
    </row>
    <row r="278" spans="2:8" ht="13.5" customHeight="1" thickBot="1" x14ac:dyDescent="0.25">
      <c r="B278" s="30" t="s">
        <v>80</v>
      </c>
      <c r="C278" s="40">
        <v>11547</v>
      </c>
      <c r="D278" s="32">
        <v>-2.9358431914342457E-3</v>
      </c>
      <c r="E278" s="40">
        <v>3404</v>
      </c>
      <c r="F278" s="32">
        <v>-0.16219542210189516</v>
      </c>
      <c r="G278" s="40">
        <v>7518</v>
      </c>
      <c r="H278" s="32">
        <v>7.8777442961687469E-2</v>
      </c>
    </row>
    <row r="279" spans="2:8" ht="13.5" customHeight="1" thickBot="1" x14ac:dyDescent="0.25">
      <c r="B279" s="31" t="s">
        <v>81</v>
      </c>
      <c r="C279" s="42">
        <v>15065</v>
      </c>
      <c r="D279" s="33">
        <v>-1.2713808244314831E-2</v>
      </c>
      <c r="E279" s="42">
        <v>4498</v>
      </c>
      <c r="F279" s="33">
        <v>-0.15736230798051704</v>
      </c>
      <c r="G279" s="42">
        <v>9557</v>
      </c>
      <c r="H279" s="33">
        <v>3.8917273616697466E-2</v>
      </c>
    </row>
    <row r="280" spans="2:8" ht="13.5" customHeight="1" thickBot="1" x14ac:dyDescent="0.25">
      <c r="B280" s="34" t="s">
        <v>82</v>
      </c>
      <c r="C280" s="98">
        <v>15544</v>
      </c>
      <c r="D280" s="32">
        <v>-2.2820142075815678E-2</v>
      </c>
      <c r="E280" s="98">
        <v>4351</v>
      </c>
      <c r="F280" s="32">
        <v>-0.18990876931670081</v>
      </c>
      <c r="G280" s="98">
        <v>10304</v>
      </c>
      <c r="H280" s="32">
        <v>6.0191377713756558E-2</v>
      </c>
    </row>
    <row r="281" spans="2:8" ht="13.5" customHeight="1" thickBot="1" x14ac:dyDescent="0.25">
      <c r="B281" s="34" t="s">
        <v>83</v>
      </c>
      <c r="C281" s="98">
        <v>14677</v>
      </c>
      <c r="D281" s="32">
        <v>-0.14429804104477612</v>
      </c>
      <c r="E281" s="98">
        <v>3812</v>
      </c>
      <c r="F281" s="32">
        <v>-0.32792665726375175</v>
      </c>
      <c r="G281" s="98">
        <v>9896</v>
      </c>
      <c r="H281" s="32">
        <v>-5.67152797636069E-2</v>
      </c>
    </row>
    <row r="282" spans="2:8" ht="13.5" customHeight="1" thickBot="1" x14ac:dyDescent="0.25">
      <c r="B282" s="34" t="s">
        <v>84</v>
      </c>
      <c r="C282" s="98">
        <v>10173</v>
      </c>
      <c r="D282" s="32">
        <v>-0.1189919459599896</v>
      </c>
      <c r="E282" s="98">
        <v>2527</v>
      </c>
      <c r="F282" s="32">
        <v>-0.25763807285546414</v>
      </c>
      <c r="G282" s="98">
        <v>6957</v>
      </c>
      <c r="H282" s="32">
        <v>-7.4620909816440539E-2</v>
      </c>
    </row>
    <row r="283" spans="2:8" ht="13.5" customHeight="1" thickBot="1" x14ac:dyDescent="0.25">
      <c r="B283" s="31" t="s">
        <v>85</v>
      </c>
      <c r="C283" s="42">
        <v>13612</v>
      </c>
      <c r="D283" s="33">
        <v>-9.6448722203783602E-2</v>
      </c>
      <c r="E283" s="42">
        <v>3503</v>
      </c>
      <c r="F283" s="33">
        <v>-0.22120942641173855</v>
      </c>
      <c r="G283" s="42">
        <v>9310</v>
      </c>
      <c r="H283" s="33">
        <v>-2.584493041749503E-2</v>
      </c>
    </row>
    <row r="284" spans="2:8" ht="13.5" customHeight="1" thickBot="1" x14ac:dyDescent="0.25">
      <c r="B284" s="34" t="s">
        <v>86</v>
      </c>
      <c r="C284" s="98">
        <v>9665</v>
      </c>
      <c r="D284" s="32">
        <v>-0.37821667524446734</v>
      </c>
      <c r="E284" s="98">
        <v>2392</v>
      </c>
      <c r="F284" s="32">
        <v>-0.45024132383360149</v>
      </c>
      <c r="G284" s="98">
        <v>6896</v>
      </c>
      <c r="H284" s="32">
        <v>-0.33074534161490682</v>
      </c>
    </row>
    <row r="285" spans="2:8" ht="13.5" customHeight="1" thickBot="1" x14ac:dyDescent="0.25">
      <c r="B285" s="34" t="s">
        <v>87</v>
      </c>
      <c r="C285" s="98">
        <v>1383</v>
      </c>
      <c r="D285" s="32">
        <v>-0.90577093411460108</v>
      </c>
      <c r="E285" s="98">
        <v>300</v>
      </c>
      <c r="F285" s="32">
        <v>-0.92130115424973769</v>
      </c>
      <c r="G285" s="98">
        <v>1013</v>
      </c>
      <c r="H285" s="32">
        <v>-0.89763540824575583</v>
      </c>
    </row>
    <row r="286" spans="2:8" ht="13.5" customHeight="1" thickBot="1" x14ac:dyDescent="0.25">
      <c r="B286" s="34" t="s">
        <v>88</v>
      </c>
      <c r="C286" s="98">
        <v>7096</v>
      </c>
      <c r="D286" s="32">
        <v>-0.30246731544283889</v>
      </c>
      <c r="E286" s="98">
        <v>1564</v>
      </c>
      <c r="F286" s="32">
        <v>-0.38108428967154728</v>
      </c>
      <c r="G286" s="98">
        <v>5190</v>
      </c>
      <c r="H286" s="32">
        <v>-0.2539887882708064</v>
      </c>
    </row>
    <row r="287" spans="2:8" ht="13.5" customHeight="1" thickBot="1" x14ac:dyDescent="0.25">
      <c r="B287" s="31" t="s">
        <v>89</v>
      </c>
      <c r="C287" s="42">
        <v>11262</v>
      </c>
      <c r="D287" s="33">
        <v>-0.17264178665883045</v>
      </c>
      <c r="E287" s="42">
        <v>2659</v>
      </c>
      <c r="F287" s="33">
        <v>-0.24093634027976021</v>
      </c>
      <c r="G287" s="42">
        <v>8046</v>
      </c>
      <c r="H287" s="33">
        <v>-0.13576799140708914</v>
      </c>
    </row>
    <row r="288" spans="2:8" ht="13.5" customHeight="1" thickBot="1" x14ac:dyDescent="0.25">
      <c r="B288" s="34" t="s">
        <v>90</v>
      </c>
      <c r="C288" s="98">
        <v>10965</v>
      </c>
      <c r="D288" s="32">
        <v>0.13409208484221419</v>
      </c>
      <c r="E288" s="98">
        <v>2548</v>
      </c>
      <c r="F288" s="32">
        <v>6.5217391304347824E-2</v>
      </c>
      <c r="G288" s="98">
        <v>7866</v>
      </c>
      <c r="H288" s="32">
        <v>0.14008120649651973</v>
      </c>
    </row>
    <row r="289" spans="2:8" ht="13.5" customHeight="1" x14ac:dyDescent="0.2">
      <c r="B289" s="34" t="s">
        <v>91</v>
      </c>
      <c r="C289" s="98">
        <v>11574</v>
      </c>
      <c r="D289" s="97">
        <v>7.3689999999999998</v>
      </c>
      <c r="E289" s="98">
        <v>2849</v>
      </c>
      <c r="F289" s="97">
        <v>8.4969999999999999</v>
      </c>
      <c r="G289" s="98">
        <v>8031</v>
      </c>
      <c r="H289" s="97">
        <v>6.9279999999999999</v>
      </c>
    </row>
    <row r="290" spans="2:8" ht="13.5" customHeight="1" x14ac:dyDescent="0.2">
      <c r="B290" s="34" t="s">
        <v>92</v>
      </c>
      <c r="C290" s="98">
        <v>8659</v>
      </c>
      <c r="D290" s="97">
        <v>0.22</v>
      </c>
      <c r="E290" s="98">
        <v>2203</v>
      </c>
      <c r="F290" s="97">
        <v>0.40899999999999997</v>
      </c>
      <c r="G290" s="98">
        <v>5999</v>
      </c>
      <c r="H290" s="97">
        <v>0.156</v>
      </c>
    </row>
    <row r="291" spans="2:8" ht="13.5" customHeight="1" thickBot="1" x14ac:dyDescent="0.25">
      <c r="B291" s="31" t="s">
        <v>93</v>
      </c>
      <c r="C291" s="42">
        <v>10161</v>
      </c>
      <c r="D291" s="33">
        <v>-9.8000000000000004E-2</v>
      </c>
      <c r="E291" s="42">
        <v>2503</v>
      </c>
      <c r="F291" s="33">
        <v>-5.8999999999999997E-2</v>
      </c>
      <c r="G291" s="42">
        <v>7097</v>
      </c>
      <c r="H291" s="33">
        <v>-0.11799999999999999</v>
      </c>
    </row>
    <row r="292" spans="2:8" ht="13.5" customHeight="1" thickBot="1" x14ac:dyDescent="0.25">
      <c r="B292" s="34" t="s">
        <v>94</v>
      </c>
      <c r="C292" s="98">
        <v>11072</v>
      </c>
      <c r="D292" s="32">
        <v>9.7583219334245325E-3</v>
      </c>
      <c r="E292" s="98">
        <v>2755</v>
      </c>
      <c r="F292" s="97">
        <v>8.1240188383045531E-2</v>
      </c>
      <c r="G292" s="98">
        <v>7625</v>
      </c>
      <c r="H292" s="97">
        <v>-3.0638189677091279E-2</v>
      </c>
    </row>
    <row r="293" spans="2:8" ht="13.5" customHeight="1" x14ac:dyDescent="0.2">
      <c r="B293" s="34" t="s">
        <v>95</v>
      </c>
      <c r="C293" s="98">
        <v>10816</v>
      </c>
      <c r="D293" s="97">
        <v>-6.5491619146362534E-2</v>
      </c>
      <c r="E293" s="98">
        <v>2377</v>
      </c>
      <c r="F293" s="97">
        <v>-0.16567216567216567</v>
      </c>
      <c r="G293" s="98">
        <v>7871</v>
      </c>
      <c r="H293" s="97">
        <v>-1.9922799153281035E-2</v>
      </c>
    </row>
    <row r="294" spans="2:8" ht="13.5" customHeight="1" x14ac:dyDescent="0.2">
      <c r="B294" s="34" t="s">
        <v>96</v>
      </c>
      <c r="C294" s="98">
        <v>7397</v>
      </c>
      <c r="D294" s="97">
        <v>-0.14574431227624438</v>
      </c>
      <c r="E294" s="98">
        <v>1530</v>
      </c>
      <c r="F294" s="97">
        <v>-0.30549251021334545</v>
      </c>
      <c r="G294" s="98">
        <v>5455</v>
      </c>
      <c r="H294" s="97">
        <v>-9.0681780296716114E-2</v>
      </c>
    </row>
    <row r="295" spans="2:8" ht="13.5" customHeight="1" thickBot="1" x14ac:dyDescent="0.25">
      <c r="B295" s="31" t="s">
        <v>97</v>
      </c>
      <c r="C295" s="42">
        <v>8981</v>
      </c>
      <c r="D295" s="33">
        <v>-0.11613030213561658</v>
      </c>
      <c r="E295" s="42">
        <v>1847</v>
      </c>
      <c r="F295" s="33">
        <v>-0.26208549740311626</v>
      </c>
      <c r="G295" s="42">
        <v>6582</v>
      </c>
      <c r="H295" s="33">
        <v>-7.2565872904043968E-2</v>
      </c>
    </row>
    <row r="296" spans="2:8" ht="13.5" customHeight="1" x14ac:dyDescent="0.2">
      <c r="B296" s="34" t="s">
        <v>98</v>
      </c>
      <c r="C296" s="98">
        <v>6579</v>
      </c>
      <c r="D296" s="97">
        <v>-0.40579841040462428</v>
      </c>
      <c r="E296" s="98">
        <v>1308</v>
      </c>
      <c r="F296" s="97">
        <v>-0.52522686025408349</v>
      </c>
      <c r="G296" s="98">
        <v>4860</v>
      </c>
      <c r="H296" s="97">
        <v>-0.36262295081967211</v>
      </c>
    </row>
    <row r="297" spans="2:8" ht="13.5" customHeight="1" x14ac:dyDescent="0.2">
      <c r="B297" s="34" t="s">
        <v>99</v>
      </c>
      <c r="C297" s="98">
        <v>7279</v>
      </c>
      <c r="D297" s="97">
        <v>-0.32701553254437871</v>
      </c>
      <c r="E297" s="98">
        <v>1497</v>
      </c>
      <c r="F297" s="97">
        <v>-0.37021455616323096</v>
      </c>
      <c r="G297" s="98">
        <v>5306</v>
      </c>
      <c r="H297" s="97">
        <v>-0.32587981196798371</v>
      </c>
    </row>
    <row r="298" spans="2:8" ht="13.5" customHeight="1" x14ac:dyDescent="0.2">
      <c r="B298" s="34" t="s">
        <v>100</v>
      </c>
      <c r="C298" s="98">
        <v>5474</v>
      </c>
      <c r="D298" s="97">
        <v>-0.25997025821278896</v>
      </c>
      <c r="E298" s="98">
        <v>963</v>
      </c>
      <c r="F298" s="97">
        <v>-0.37058823529411766</v>
      </c>
      <c r="G298" s="98">
        <v>4178</v>
      </c>
      <c r="H298" s="97">
        <v>-0.23409715857011915</v>
      </c>
    </row>
    <row r="299" spans="2:8" ht="13.5" customHeight="1" thickBot="1" x14ac:dyDescent="0.25">
      <c r="B299" s="31" t="s">
        <v>101</v>
      </c>
      <c r="C299" s="42">
        <v>7327</v>
      </c>
      <c r="D299" s="33">
        <v>-0.18416657387818727</v>
      </c>
      <c r="E299" s="42">
        <v>1492</v>
      </c>
      <c r="F299" s="33">
        <v>-0.19220357336220897</v>
      </c>
      <c r="G299" s="42">
        <v>5332</v>
      </c>
      <c r="H299" s="33">
        <v>-0.18991188088726832</v>
      </c>
    </row>
    <row r="300" spans="2:8" ht="13.5" customHeight="1" x14ac:dyDescent="0.2">
      <c r="B300" s="34" t="s">
        <v>102</v>
      </c>
      <c r="C300" s="98">
        <v>7424</v>
      </c>
      <c r="D300" s="97">
        <v>0.12843897248822</v>
      </c>
      <c r="E300" s="98">
        <v>1448</v>
      </c>
      <c r="F300" s="97">
        <v>0.107033639143731</v>
      </c>
      <c r="G300" s="98">
        <v>5443</v>
      </c>
      <c r="H300" s="97">
        <v>0.119958847736626</v>
      </c>
    </row>
    <row r="301" spans="2:8" ht="13.5" customHeight="1" x14ac:dyDescent="0.2">
      <c r="B301" s="34" t="s">
        <v>103</v>
      </c>
      <c r="C301" s="98">
        <f>+'Lanzamientos practic. total TSJ'!D23</f>
        <v>6960</v>
      </c>
      <c r="D301" s="97">
        <v>7.8E-2</v>
      </c>
      <c r="E301" s="98">
        <v>1469</v>
      </c>
      <c r="F301" s="97">
        <v>-1.9E-2</v>
      </c>
      <c r="G301" s="98">
        <v>5874</v>
      </c>
      <c r="H301" s="97">
        <v>0.107</v>
      </c>
    </row>
    <row r="302" spans="2:8" ht="13.5" customHeight="1" x14ac:dyDescent="0.2">
      <c r="B302" s="34" t="s">
        <v>104</v>
      </c>
      <c r="C302" s="98">
        <v>5307</v>
      </c>
      <c r="D302" s="97">
        <v>-3.1E-2</v>
      </c>
      <c r="E302" s="98">
        <v>927</v>
      </c>
      <c r="F302" s="97">
        <v>-3.7383177570093455E-2</v>
      </c>
      <c r="G302" s="98">
        <v>3984</v>
      </c>
      <c r="H302" s="97">
        <v>-4.6433700335088562E-2</v>
      </c>
    </row>
    <row r="303" spans="2:8" ht="13.5" customHeight="1" thickBot="1" x14ac:dyDescent="0.25">
      <c r="B303" s="31" t="s">
        <v>105</v>
      </c>
      <c r="C303" s="42">
        <v>6982</v>
      </c>
      <c r="D303" s="33">
        <v>-4.7086119830762933E-2</v>
      </c>
      <c r="E303" s="42">
        <v>1229</v>
      </c>
      <c r="F303" s="33">
        <v>-0.17627345844504022</v>
      </c>
      <c r="G303" s="42">
        <v>5256</v>
      </c>
      <c r="H303" s="33">
        <v>-1.4253563390847712E-2</v>
      </c>
    </row>
    <row r="304" spans="2:8" ht="13.5" customHeight="1" x14ac:dyDescent="0.2">
      <c r="B304" s="34" t="s">
        <v>106</v>
      </c>
      <c r="C304" s="98">
        <v>7334</v>
      </c>
      <c r="D304" s="97">
        <f>+'Lanzamientos practic. total TSJ'!C47</f>
        <v>-0.45309517316607584</v>
      </c>
      <c r="E304" s="98">
        <v>1189</v>
      </c>
      <c r="F304" s="97">
        <v>-0.17886740331491713</v>
      </c>
      <c r="G304" s="98">
        <v>5644</v>
      </c>
      <c r="H304" s="97">
        <v>3.6928164615101969E-2</v>
      </c>
    </row>
    <row r="305" spans="2:8" ht="13.5" customHeight="1" x14ac:dyDescent="0.2">
      <c r="B305" s="34" t="s">
        <v>301</v>
      </c>
      <c r="C305" s="98">
        <v>6960</v>
      </c>
      <c r="D305" s="97">
        <v>-0.11337579617834395</v>
      </c>
      <c r="E305" s="98">
        <v>1217</v>
      </c>
      <c r="F305" s="97">
        <v>-0.17154526889040164</v>
      </c>
      <c r="G305" s="98">
        <v>5299</v>
      </c>
      <c r="H305" s="97">
        <v>-9.788900238338441E-2</v>
      </c>
    </row>
    <row r="306" spans="2:8" ht="13.5" customHeight="1" x14ac:dyDescent="0.2">
      <c r="B306" s="34" t="s">
        <v>303</v>
      </c>
      <c r="C306" s="98">
        <v>4839</v>
      </c>
      <c r="D306" s="97">
        <v>-8.8357196684250183E-2</v>
      </c>
      <c r="E306" s="98">
        <v>847</v>
      </c>
      <c r="F306" s="97">
        <v>-8.629989212513485E-2</v>
      </c>
      <c r="G306" s="98">
        <v>3581</v>
      </c>
      <c r="H306" s="97">
        <v>-0.10138017565872021</v>
      </c>
    </row>
    <row r="307" spans="2:8" ht="13.5" customHeight="1" thickBot="1" x14ac:dyDescent="0.25">
      <c r="B307" s="31" t="s">
        <v>310</v>
      </c>
      <c r="C307" s="42">
        <v>5407</v>
      </c>
      <c r="D307" s="33">
        <v>-0.2255800630191922</v>
      </c>
      <c r="E307" s="42">
        <v>1093</v>
      </c>
      <c r="F307" s="33">
        <v>-0.11065907241659886</v>
      </c>
      <c r="G307" s="42">
        <v>3793</v>
      </c>
      <c r="H307" s="33">
        <v>-0.27834855403348552</v>
      </c>
    </row>
    <row r="308" spans="2:8" ht="13.5" customHeight="1" x14ac:dyDescent="0.2">
      <c r="B308" s="34" t="s">
        <v>325</v>
      </c>
      <c r="C308" s="98">
        <v>4005</v>
      </c>
      <c r="D308" s="97">
        <v>-0.45391328061085356</v>
      </c>
      <c r="E308" s="98">
        <v>971</v>
      </c>
      <c r="F308" s="97">
        <v>-0.18334735071488645</v>
      </c>
      <c r="G308" s="98">
        <v>2249</v>
      </c>
      <c r="H308" s="97">
        <v>-0.60152374202693126</v>
      </c>
    </row>
    <row r="309" spans="2:8" ht="13.5" customHeight="1" x14ac:dyDescent="0.2">
      <c r="B309" s="34" t="s">
        <v>327</v>
      </c>
      <c r="C309" s="98">
        <v>4474</v>
      </c>
      <c r="D309" s="97">
        <v>-0.35718390804597699</v>
      </c>
      <c r="E309" s="98">
        <v>1109</v>
      </c>
      <c r="F309" s="97">
        <v>-8.8742810188989316E-2</v>
      </c>
      <c r="G309" s="98">
        <v>2244</v>
      </c>
      <c r="H309" s="97">
        <v>-0.57652387242876013</v>
      </c>
    </row>
    <row r="310" spans="2:8" ht="25.5" customHeight="1" x14ac:dyDescent="0.2">
      <c r="E310" s="98"/>
    </row>
    <row r="311" spans="2:8" ht="51" customHeight="1" x14ac:dyDescent="0.2">
      <c r="B311" s="10"/>
      <c r="C311" s="11"/>
      <c r="D311" s="11"/>
      <c r="E311" s="11"/>
      <c r="F311" s="11"/>
    </row>
    <row r="313" spans="2:8" ht="65.099999999999994" customHeight="1" thickBot="1" x14ac:dyDescent="0.25">
      <c r="C313" s="38" t="s">
        <v>130</v>
      </c>
      <c r="D313" s="38" t="s">
        <v>131</v>
      </c>
      <c r="E313" s="38" t="s">
        <v>132</v>
      </c>
      <c r="F313" s="38" t="s">
        <v>133</v>
      </c>
    </row>
    <row r="314" spans="2:8" ht="14.25" customHeight="1" thickBot="1" x14ac:dyDescent="0.25">
      <c r="B314" s="34" t="s">
        <v>38</v>
      </c>
      <c r="C314" s="39">
        <v>5614</v>
      </c>
      <c r="D314" s="39">
        <v>4142</v>
      </c>
      <c r="E314" s="32"/>
      <c r="F314" s="32"/>
    </row>
    <row r="315" spans="2:8" ht="14.25" customHeight="1" thickBot="1" x14ac:dyDescent="0.25">
      <c r="B315" s="29" t="s">
        <v>39</v>
      </c>
      <c r="C315" s="40">
        <v>8316</v>
      </c>
      <c r="D315" s="40">
        <v>4819</v>
      </c>
      <c r="E315" s="32"/>
      <c r="F315" s="32"/>
    </row>
    <row r="316" spans="2:8" ht="14.25" customHeight="1" thickBot="1" x14ac:dyDescent="0.25">
      <c r="B316" s="30" t="s">
        <v>40</v>
      </c>
      <c r="C316" s="40">
        <v>5790</v>
      </c>
      <c r="D316" s="40">
        <v>3489</v>
      </c>
      <c r="E316" s="32"/>
      <c r="F316" s="32"/>
    </row>
    <row r="317" spans="2:8" ht="14.25" customHeight="1" thickBot="1" x14ac:dyDescent="0.25">
      <c r="B317" s="31" t="s">
        <v>41</v>
      </c>
      <c r="C317" s="42">
        <v>7531</v>
      </c>
      <c r="D317" s="42">
        <v>4983</v>
      </c>
      <c r="E317" s="33"/>
      <c r="F317" s="33"/>
    </row>
    <row r="318" spans="2:8" ht="14.25" customHeight="1" thickBot="1" x14ac:dyDescent="0.25">
      <c r="B318" s="34" t="s">
        <v>42</v>
      </c>
      <c r="C318" s="40">
        <v>8855</v>
      </c>
      <c r="D318" s="40">
        <v>5602</v>
      </c>
      <c r="E318" s="32">
        <v>0.57730673316708225</v>
      </c>
      <c r="F318" s="32">
        <v>0.35248672139063253</v>
      </c>
    </row>
    <row r="319" spans="2:8" ht="14.25" customHeight="1" thickBot="1" x14ac:dyDescent="0.25">
      <c r="B319" s="29" t="s">
        <v>43</v>
      </c>
      <c r="C319" s="40">
        <v>9777</v>
      </c>
      <c r="D319" s="40">
        <v>6200</v>
      </c>
      <c r="E319" s="32">
        <v>0.17568542568542569</v>
      </c>
      <c r="F319" s="32">
        <v>0.28657397800373524</v>
      </c>
    </row>
    <row r="320" spans="2:8" ht="14.25" customHeight="1" thickBot="1" x14ac:dyDescent="0.25">
      <c r="B320" s="30" t="s">
        <v>44</v>
      </c>
      <c r="C320" s="40">
        <v>7334</v>
      </c>
      <c r="D320" s="40">
        <v>4631</v>
      </c>
      <c r="E320" s="32">
        <v>0.26666666666666666</v>
      </c>
      <c r="F320" s="32">
        <v>0.32731441673832046</v>
      </c>
    </row>
    <row r="321" spans="2:6" ht="14.25" customHeight="1" thickBot="1" x14ac:dyDescent="0.25">
      <c r="B321" s="31" t="s">
        <v>45</v>
      </c>
      <c r="C321" s="42">
        <v>9456</v>
      </c>
      <c r="D321" s="42">
        <v>6060</v>
      </c>
      <c r="E321" s="33">
        <v>0.25561014473509497</v>
      </c>
      <c r="F321" s="33">
        <v>0.21613485851896447</v>
      </c>
    </row>
    <row r="322" spans="2:6" ht="14.25" customHeight="1" thickBot="1" x14ac:dyDescent="0.25">
      <c r="B322" s="34" t="s">
        <v>46</v>
      </c>
      <c r="C322" s="39">
        <v>11824</v>
      </c>
      <c r="D322" s="39">
        <v>7352</v>
      </c>
      <c r="E322" s="32">
        <v>0.33529079616036139</v>
      </c>
      <c r="F322" s="32">
        <v>0.31238843270260619</v>
      </c>
    </row>
    <row r="323" spans="2:6" ht="14.25" customHeight="1" thickBot="1" x14ac:dyDescent="0.25">
      <c r="B323" s="29" t="s">
        <v>47</v>
      </c>
      <c r="C323" s="40">
        <v>13580</v>
      </c>
      <c r="D323" s="40">
        <v>9604</v>
      </c>
      <c r="E323" s="32">
        <v>0.38897412294159761</v>
      </c>
      <c r="F323" s="32">
        <v>0.54903225806451617</v>
      </c>
    </row>
    <row r="324" spans="2:6" ht="14.25" customHeight="1" thickBot="1" x14ac:dyDescent="0.25">
      <c r="B324" s="30" t="s">
        <v>48</v>
      </c>
      <c r="C324" s="40">
        <v>10011</v>
      </c>
      <c r="D324" s="40">
        <v>6363</v>
      </c>
      <c r="E324" s="32">
        <v>0.36501227161167166</v>
      </c>
      <c r="F324" s="32">
        <v>0.37400129561649753</v>
      </c>
    </row>
    <row r="325" spans="2:6" ht="14.25" customHeight="1" thickBot="1" x14ac:dyDescent="0.25">
      <c r="B325" s="31" t="s">
        <v>49</v>
      </c>
      <c r="C325" s="42">
        <v>13812</v>
      </c>
      <c r="D325" s="42">
        <v>9370</v>
      </c>
      <c r="E325" s="33">
        <v>0.46065989847715738</v>
      </c>
      <c r="F325" s="33">
        <v>0.54620462046204621</v>
      </c>
    </row>
    <row r="326" spans="2:6" ht="14.25" customHeight="1" thickBot="1" x14ac:dyDescent="0.25">
      <c r="B326" s="34" t="s">
        <v>50</v>
      </c>
      <c r="C326" s="40">
        <v>16932</v>
      </c>
      <c r="D326" s="40">
        <v>10523</v>
      </c>
      <c r="E326" s="32">
        <v>0.43200270635994586</v>
      </c>
      <c r="F326" s="32">
        <v>0.43131120783460281</v>
      </c>
    </row>
    <row r="327" spans="2:6" ht="14.25" customHeight="1" thickBot="1" x14ac:dyDescent="0.25">
      <c r="B327" s="29" t="s">
        <v>51</v>
      </c>
      <c r="C327" s="40">
        <v>17376</v>
      </c>
      <c r="D327" s="40">
        <v>12077</v>
      </c>
      <c r="E327" s="32">
        <v>0.27952871870397644</v>
      </c>
      <c r="F327" s="32">
        <v>0.257496876301541</v>
      </c>
    </row>
    <row r="328" spans="2:6" ht="14.25" customHeight="1" thickBot="1" x14ac:dyDescent="0.25">
      <c r="B328" s="30" t="s">
        <v>52</v>
      </c>
      <c r="C328" s="40">
        <v>11502</v>
      </c>
      <c r="D328" s="40">
        <v>7659</v>
      </c>
      <c r="E328" s="32">
        <v>0.14893617021276595</v>
      </c>
      <c r="F328" s="32">
        <v>0.20367751060820369</v>
      </c>
    </row>
    <row r="329" spans="2:6" ht="14.25" customHeight="1" thickBot="1" x14ac:dyDescent="0.25">
      <c r="B329" s="31" t="s">
        <v>53</v>
      </c>
      <c r="C329" s="42">
        <v>16311</v>
      </c>
      <c r="D329" s="42">
        <v>10481</v>
      </c>
      <c r="E329" s="33">
        <v>0.18092962641181581</v>
      </c>
      <c r="F329" s="33">
        <v>0.11856990394877268</v>
      </c>
    </row>
    <row r="330" spans="2:6" ht="14.25" customHeight="1" thickBot="1" x14ac:dyDescent="0.25">
      <c r="B330" s="34" t="s">
        <v>54</v>
      </c>
      <c r="C330" s="39">
        <v>19620</v>
      </c>
      <c r="D330" s="39">
        <v>13130</v>
      </c>
      <c r="E330" s="32">
        <v>0.15875265768958186</v>
      </c>
      <c r="F330" s="32">
        <v>0.24774303905730305</v>
      </c>
    </row>
    <row r="331" spans="2:6" ht="14.25" customHeight="1" thickBot="1" x14ac:dyDescent="0.25">
      <c r="B331" s="29" t="s">
        <v>55</v>
      </c>
      <c r="C331" s="40">
        <v>19815</v>
      </c>
      <c r="D331" s="40">
        <v>13874</v>
      </c>
      <c r="E331" s="32">
        <v>0.14036602209944751</v>
      </c>
      <c r="F331" s="32">
        <v>0.14879523060362673</v>
      </c>
    </row>
    <row r="332" spans="2:6" ht="14.25" customHeight="1" thickBot="1" x14ac:dyDescent="0.25">
      <c r="B332" s="30" t="s">
        <v>56</v>
      </c>
      <c r="C332" s="40">
        <v>12610</v>
      </c>
      <c r="D332" s="40">
        <v>8166</v>
      </c>
      <c r="E332" s="32">
        <v>9.6331072856894448E-2</v>
      </c>
      <c r="F332" s="32">
        <v>6.6196631414022725E-2</v>
      </c>
    </row>
    <row r="333" spans="2:6" ht="14.25" customHeight="1" thickBot="1" x14ac:dyDescent="0.25">
      <c r="B333" s="31" t="s">
        <v>57</v>
      </c>
      <c r="C333" s="42">
        <v>18212</v>
      </c>
      <c r="D333" s="42">
        <v>11238</v>
      </c>
      <c r="E333" s="33">
        <v>0.11654711544356569</v>
      </c>
      <c r="F333" s="33">
        <v>7.222593264001527E-2</v>
      </c>
    </row>
    <row r="334" spans="2:6" ht="14.25" customHeight="1" thickBot="1" x14ac:dyDescent="0.25">
      <c r="B334" s="34" t="s">
        <v>58</v>
      </c>
      <c r="C334" s="40">
        <v>16521</v>
      </c>
      <c r="D334" s="40">
        <v>10074</v>
      </c>
      <c r="E334" s="32">
        <v>-0.15795107033639144</v>
      </c>
      <c r="F334" s="32">
        <v>-0.23274942878903274</v>
      </c>
    </row>
    <row r="335" spans="2:6" ht="14.25" customHeight="1" thickBot="1" x14ac:dyDescent="0.25">
      <c r="B335" s="29" t="s">
        <v>59</v>
      </c>
      <c r="C335" s="40">
        <v>16743</v>
      </c>
      <c r="D335" s="40">
        <v>10683</v>
      </c>
      <c r="E335" s="32">
        <v>-0.15503406510219531</v>
      </c>
      <c r="F335" s="32">
        <v>-0.22999855845466341</v>
      </c>
    </row>
    <row r="336" spans="2:6" ht="14.25" customHeight="1" thickBot="1" x14ac:dyDescent="0.25">
      <c r="B336" s="30" t="s">
        <v>60</v>
      </c>
      <c r="C336" s="40">
        <v>14076</v>
      </c>
      <c r="D336" s="40">
        <v>7364</v>
      </c>
      <c r="E336" s="43">
        <v>-5.1546391752577319E-3</v>
      </c>
      <c r="F336" s="43">
        <v>-0.2047514082782268</v>
      </c>
    </row>
    <row r="337" spans="2:6" ht="14.25" customHeight="1" thickBot="1" x14ac:dyDescent="0.25">
      <c r="B337" s="31" t="s">
        <v>61</v>
      </c>
      <c r="C337" s="42">
        <v>17842</v>
      </c>
      <c r="D337" s="42">
        <v>11085</v>
      </c>
      <c r="E337" s="44">
        <v>-0.13935866461673621</v>
      </c>
      <c r="F337" s="44">
        <v>-0.10847125823100195</v>
      </c>
    </row>
    <row r="338" spans="2:6" ht="14.25" customHeight="1" thickBot="1" x14ac:dyDescent="0.25">
      <c r="B338" s="34" t="s">
        <v>62</v>
      </c>
      <c r="C338" s="39">
        <v>18412</v>
      </c>
      <c r="D338" s="39">
        <v>12018</v>
      </c>
      <c r="E338" s="43">
        <v>-8.5951213606924523E-3</v>
      </c>
      <c r="F338" s="43">
        <v>8.3184435179670432E-2</v>
      </c>
    </row>
    <row r="339" spans="2:6" ht="14.25" customHeight="1" thickBot="1" x14ac:dyDescent="0.25">
      <c r="B339" s="29" t="s">
        <v>63</v>
      </c>
      <c r="C339" s="40">
        <v>18876</v>
      </c>
      <c r="D339" s="40">
        <v>12239</v>
      </c>
      <c r="E339" s="43">
        <v>8.8992414740488562E-3</v>
      </c>
      <c r="F339" s="43">
        <v>3.2949546007675745E-2</v>
      </c>
    </row>
    <row r="340" spans="2:6" ht="14.25" customHeight="1" thickBot="1" x14ac:dyDescent="0.25">
      <c r="B340" s="30" t="s">
        <v>64</v>
      </c>
      <c r="C340" s="40">
        <v>13342</v>
      </c>
      <c r="D340" s="40">
        <v>8851</v>
      </c>
      <c r="E340" s="32">
        <v>-5.2145495879511228E-2</v>
      </c>
      <c r="F340" s="32">
        <v>0.20192829983704508</v>
      </c>
    </row>
    <row r="341" spans="2:6" ht="14.25" customHeight="1" thickBot="1" x14ac:dyDescent="0.25">
      <c r="B341" s="31" t="s">
        <v>65</v>
      </c>
      <c r="C341" s="42">
        <v>18603</v>
      </c>
      <c r="D341" s="42">
        <v>12190</v>
      </c>
      <c r="E341" s="33">
        <v>4.2652169039345364E-2</v>
      </c>
      <c r="F341" s="33">
        <v>9.9684258006314835E-2</v>
      </c>
    </row>
    <row r="342" spans="2:6" ht="14.25" customHeight="1" thickBot="1" x14ac:dyDescent="0.25">
      <c r="B342" s="34" t="s">
        <v>66</v>
      </c>
      <c r="C342" s="40">
        <v>19261</v>
      </c>
      <c r="D342" s="40">
        <v>11907</v>
      </c>
      <c r="E342" s="32">
        <v>4.6111231805344342E-2</v>
      </c>
      <c r="F342" s="32">
        <v>-9.2361457813280087E-3</v>
      </c>
    </row>
    <row r="343" spans="2:6" ht="14.25" customHeight="1" thickBot="1" x14ac:dyDescent="0.25">
      <c r="B343" s="29" t="s">
        <v>67</v>
      </c>
      <c r="C343" s="40">
        <v>18378</v>
      </c>
      <c r="D343" s="40">
        <v>11948</v>
      </c>
      <c r="E343" s="32">
        <v>-2.6382708200890018E-2</v>
      </c>
      <c r="F343" s="32">
        <v>-2.3776452324536318E-2</v>
      </c>
    </row>
    <row r="344" spans="2:6" ht="14.25" customHeight="1" thickBot="1" x14ac:dyDescent="0.25">
      <c r="B344" s="30" t="s">
        <v>68</v>
      </c>
      <c r="C344" s="40">
        <v>14071</v>
      </c>
      <c r="D344" s="40">
        <v>8064</v>
      </c>
      <c r="E344" s="32">
        <v>5.4639484335182134E-2</v>
      </c>
      <c r="F344" s="32">
        <v>-8.8916506609422657E-2</v>
      </c>
    </row>
    <row r="345" spans="2:6" ht="14.25" customHeight="1" thickBot="1" x14ac:dyDescent="0.25">
      <c r="B345" s="31" t="s">
        <v>69</v>
      </c>
      <c r="C345" s="42">
        <v>17921</v>
      </c>
      <c r="D345" s="42">
        <v>10563</v>
      </c>
      <c r="E345" s="33">
        <v>-3.6660753641885716E-2</v>
      </c>
      <c r="F345" s="33">
        <v>-0.13347005742411813</v>
      </c>
    </row>
    <row r="346" spans="2:6" ht="14.25" customHeight="1" thickBot="1" x14ac:dyDescent="0.25">
      <c r="B346" s="34" t="s">
        <v>70</v>
      </c>
      <c r="C346" s="39">
        <v>17386</v>
      </c>
      <c r="D346" s="39">
        <v>10550</v>
      </c>
      <c r="E346" s="32">
        <v>-9.7346970562276106E-2</v>
      </c>
      <c r="F346" s="32">
        <v>-0.1139665742840346</v>
      </c>
    </row>
    <row r="347" spans="2:6" ht="14.25" customHeight="1" thickBot="1" x14ac:dyDescent="0.25">
      <c r="B347" s="29" t="s">
        <v>71</v>
      </c>
      <c r="C347" s="40">
        <v>19461</v>
      </c>
      <c r="D347" s="40">
        <v>11843</v>
      </c>
      <c r="E347" s="32">
        <v>5.8929154423767546E-2</v>
      </c>
      <c r="F347" s="32">
        <v>-8.7880816873116847E-3</v>
      </c>
    </row>
    <row r="348" spans="2:6" ht="14.25" customHeight="1" thickBot="1" x14ac:dyDescent="0.25">
      <c r="B348" s="30" t="s">
        <v>72</v>
      </c>
      <c r="C348" s="40">
        <v>12918</v>
      </c>
      <c r="D348" s="40">
        <v>7676</v>
      </c>
      <c r="E348" s="32">
        <v>-8.1941581977116054E-2</v>
      </c>
      <c r="F348" s="32">
        <v>-4.8115079365079368E-2</v>
      </c>
    </row>
    <row r="349" spans="2:6" ht="14.25" customHeight="1" thickBot="1" x14ac:dyDescent="0.25">
      <c r="B349" s="31" t="s">
        <v>73</v>
      </c>
      <c r="C349" s="42">
        <v>17265</v>
      </c>
      <c r="D349" s="42">
        <v>10410</v>
      </c>
      <c r="E349" s="33">
        <v>-3.6605100161821329E-2</v>
      </c>
      <c r="F349" s="33">
        <v>-1.4484521442771939E-2</v>
      </c>
    </row>
    <row r="350" spans="2:6" ht="14.25" customHeight="1" thickBot="1" x14ac:dyDescent="0.25">
      <c r="B350" s="34" t="s">
        <v>74</v>
      </c>
      <c r="C350" s="40">
        <v>19926</v>
      </c>
      <c r="D350" s="40">
        <v>11758</v>
      </c>
      <c r="E350" s="32">
        <v>0.14609455884044634</v>
      </c>
      <c r="F350" s="32">
        <v>0.11450236966824645</v>
      </c>
    </row>
    <row r="351" spans="2:6" ht="14.25" customHeight="1" thickBot="1" x14ac:dyDescent="0.25">
      <c r="B351" s="29" t="s">
        <v>75</v>
      </c>
      <c r="C351" s="40">
        <v>19141</v>
      </c>
      <c r="D351" s="40">
        <v>11921</v>
      </c>
      <c r="E351" s="32">
        <v>-1.6443142695647707E-2</v>
      </c>
      <c r="F351" s="32">
        <v>6.5861690450054883E-3</v>
      </c>
    </row>
    <row r="352" spans="2:6" ht="14.25" customHeight="1" thickBot="1" x14ac:dyDescent="0.25">
      <c r="B352" s="30" t="s">
        <v>76</v>
      </c>
      <c r="C352" s="40">
        <v>12840</v>
      </c>
      <c r="D352" s="40">
        <v>8025</v>
      </c>
      <c r="E352" s="32">
        <v>-6.0380863910822107E-3</v>
      </c>
      <c r="F352" s="32">
        <v>4.5466388744137574E-2</v>
      </c>
    </row>
    <row r="353" spans="2:6" ht="14.25" customHeight="1" thickBot="1" x14ac:dyDescent="0.25">
      <c r="B353" s="31" t="s">
        <v>77</v>
      </c>
      <c r="C353" s="42">
        <v>17786</v>
      </c>
      <c r="D353" s="42">
        <v>10220</v>
      </c>
      <c r="E353" s="33">
        <v>3.017665797856936E-2</v>
      </c>
      <c r="F353" s="33">
        <v>-1.8251681075888569E-2</v>
      </c>
    </row>
    <row r="354" spans="2:6" ht="14.25" customHeight="1" thickBot="1" x14ac:dyDescent="0.25">
      <c r="B354" s="34" t="s">
        <v>78</v>
      </c>
      <c r="C354" s="39">
        <v>18859</v>
      </c>
      <c r="D354" s="39">
        <v>11219</v>
      </c>
      <c r="E354" s="32">
        <v>-5.3548128073873331E-2</v>
      </c>
      <c r="F354" s="32">
        <v>-4.5841129443782956E-2</v>
      </c>
    </row>
    <row r="355" spans="2:6" ht="14.25" customHeight="1" thickBot="1" x14ac:dyDescent="0.25">
      <c r="B355" s="29" t="s">
        <v>79</v>
      </c>
      <c r="C355" s="40">
        <v>20526</v>
      </c>
      <c r="D355" s="40">
        <v>12398</v>
      </c>
      <c r="E355" s="32">
        <v>7.2357766051930408E-2</v>
      </c>
      <c r="F355" s="32">
        <v>4.0013421692811003E-2</v>
      </c>
    </row>
    <row r="356" spans="2:6" ht="14.25" customHeight="1" thickBot="1" x14ac:dyDescent="0.25">
      <c r="B356" s="30" t="s">
        <v>80</v>
      </c>
      <c r="C356" s="40">
        <v>13446</v>
      </c>
      <c r="D356" s="40">
        <v>7894</v>
      </c>
      <c r="E356" s="32">
        <v>4.7196261682242988E-2</v>
      </c>
      <c r="F356" s="32">
        <v>-1.632398753894081E-2</v>
      </c>
    </row>
    <row r="357" spans="2:6" ht="14.25" customHeight="1" thickBot="1" x14ac:dyDescent="0.25">
      <c r="B357" s="31" t="s">
        <v>81</v>
      </c>
      <c r="C357" s="42">
        <v>19192</v>
      </c>
      <c r="D357" s="42">
        <v>11487</v>
      </c>
      <c r="E357" s="33">
        <v>7.9050938940739904E-2</v>
      </c>
      <c r="F357" s="33">
        <v>0.12397260273972603</v>
      </c>
    </row>
    <row r="358" spans="2:6" ht="14.25" customHeight="1" thickBot="1" x14ac:dyDescent="0.25">
      <c r="B358" s="34" t="s">
        <v>82</v>
      </c>
      <c r="C358" s="98">
        <v>19913</v>
      </c>
      <c r="D358" s="98">
        <v>11625</v>
      </c>
      <c r="E358" s="32">
        <v>5.5888435229863725E-2</v>
      </c>
      <c r="F358" s="32">
        <v>3.618860861039308E-2</v>
      </c>
    </row>
    <row r="359" spans="2:6" ht="14.25" customHeight="1" thickBot="1" x14ac:dyDescent="0.25">
      <c r="B359" s="34" t="s">
        <v>83</v>
      </c>
      <c r="C359" s="98">
        <v>18594</v>
      </c>
      <c r="D359" s="98">
        <v>10894</v>
      </c>
      <c r="E359" s="32">
        <v>-9.4124524992692193E-2</v>
      </c>
      <c r="F359" s="32">
        <v>-0.12130988869172447</v>
      </c>
    </row>
    <row r="360" spans="2:6" ht="14.25" customHeight="1" thickBot="1" x14ac:dyDescent="0.25">
      <c r="B360" s="34" t="s">
        <v>84</v>
      </c>
      <c r="C360" s="98">
        <v>12715</v>
      </c>
      <c r="D360" s="98">
        <v>7165</v>
      </c>
      <c r="E360" s="32">
        <v>-5.4365610590510191E-2</v>
      </c>
      <c r="F360" s="32">
        <v>-9.2348619204459081E-2</v>
      </c>
    </row>
    <row r="361" spans="2:6" ht="14.25" customHeight="1" thickBot="1" x14ac:dyDescent="0.25">
      <c r="B361" s="31" t="s">
        <v>85</v>
      </c>
      <c r="C361" s="42">
        <v>17025</v>
      </c>
      <c r="D361" s="42">
        <v>9823</v>
      </c>
      <c r="E361" s="33">
        <v>-0.11291162984576907</v>
      </c>
      <c r="F361" s="33">
        <v>-0.14485940628536606</v>
      </c>
    </row>
    <row r="362" spans="2:6" ht="14.25" customHeight="1" thickBot="1" x14ac:dyDescent="0.25">
      <c r="B362" s="34" t="s">
        <v>86</v>
      </c>
      <c r="C362" s="98">
        <v>14586</v>
      </c>
      <c r="D362" s="98">
        <v>7959</v>
      </c>
      <c r="E362" s="32">
        <v>-0.26751368452769547</v>
      </c>
      <c r="F362" s="32">
        <v>-0.3153548387096774</v>
      </c>
    </row>
    <row r="363" spans="2:6" ht="14.25" customHeight="1" thickBot="1" x14ac:dyDescent="0.25">
      <c r="B363" s="34" t="s">
        <v>87</v>
      </c>
      <c r="C363" s="98">
        <v>6953</v>
      </c>
      <c r="D363" s="98">
        <v>947</v>
      </c>
      <c r="E363" s="32">
        <v>-0.62606217059266434</v>
      </c>
      <c r="F363" s="32">
        <v>-0.91307141545805026</v>
      </c>
    </row>
    <row r="364" spans="2:6" ht="14.25" customHeight="1" thickBot="1" x14ac:dyDescent="0.25">
      <c r="B364" s="34" t="s">
        <v>88</v>
      </c>
      <c r="C364" s="98">
        <v>14117</v>
      </c>
      <c r="D364" s="98">
        <v>6226</v>
      </c>
      <c r="E364" s="32">
        <v>0.11026346834447504</v>
      </c>
      <c r="F364" s="32">
        <v>-0.13105373342637822</v>
      </c>
    </row>
    <row r="365" spans="2:6" ht="14.25" customHeight="1" thickBot="1" x14ac:dyDescent="0.25">
      <c r="B365" s="31" t="s">
        <v>89</v>
      </c>
      <c r="C365" s="42">
        <v>18255</v>
      </c>
      <c r="D365" s="42">
        <v>10158</v>
      </c>
      <c r="E365" s="33">
        <v>7.2246696035242294E-2</v>
      </c>
      <c r="F365" s="33">
        <v>3.4103634327598491E-2</v>
      </c>
    </row>
    <row r="366" spans="2:6" ht="14.25" customHeight="1" thickBot="1" x14ac:dyDescent="0.25">
      <c r="B366" s="34" t="s">
        <v>90</v>
      </c>
      <c r="C366" s="98">
        <v>18131</v>
      </c>
      <c r="D366" s="98">
        <v>8936</v>
      </c>
      <c r="E366" s="32">
        <v>0.24304127245303717</v>
      </c>
      <c r="F366" s="32">
        <v>0.12275411483854756</v>
      </c>
    </row>
    <row r="367" spans="2:6" ht="14.25" customHeight="1" x14ac:dyDescent="0.2">
      <c r="B367" s="34" t="s">
        <v>91</v>
      </c>
      <c r="C367" s="98">
        <v>18598</v>
      </c>
      <c r="D367" s="98">
        <v>9275</v>
      </c>
      <c r="E367" s="97">
        <v>1.675</v>
      </c>
      <c r="F367" s="97">
        <v>8.7940000000000005</v>
      </c>
    </row>
    <row r="368" spans="2:6" ht="14.25" customHeight="1" x14ac:dyDescent="0.2">
      <c r="B368" s="34" t="s">
        <v>92</v>
      </c>
      <c r="C368" s="98">
        <v>12390</v>
      </c>
      <c r="D368" s="98">
        <v>5973</v>
      </c>
      <c r="E368" s="97">
        <v>-0.122</v>
      </c>
      <c r="F368" s="97">
        <v>-4.1000000000000002E-2</v>
      </c>
    </row>
    <row r="369" spans="2:6" ht="14.25" customHeight="1" thickBot="1" x14ac:dyDescent="0.25">
      <c r="B369" s="31" t="s">
        <v>93</v>
      </c>
      <c r="C369" s="42">
        <v>16187</v>
      </c>
      <c r="D369" s="42">
        <v>8045</v>
      </c>
      <c r="E369" s="33">
        <v>-0.113</v>
      </c>
      <c r="F369" s="33">
        <v>-0.20799999999999999</v>
      </c>
    </row>
    <row r="370" spans="2:6" ht="14.25" customHeight="1" x14ac:dyDescent="0.2">
      <c r="B370" s="34" t="s">
        <v>94</v>
      </c>
      <c r="C370" s="98">
        <v>19257</v>
      </c>
      <c r="D370" s="98">
        <v>9013</v>
      </c>
      <c r="E370" s="97">
        <v>6.2103579504715678E-2</v>
      </c>
      <c r="F370" s="97">
        <v>8.6168307967770807E-3</v>
      </c>
    </row>
    <row r="371" spans="2:6" ht="14.25" customHeight="1" x14ac:dyDescent="0.2">
      <c r="B371" s="34" t="s">
        <v>95</v>
      </c>
      <c r="C371" s="98">
        <v>17134</v>
      </c>
      <c r="D371" s="98">
        <v>9185</v>
      </c>
      <c r="E371" s="97">
        <v>-7.8718141735670502E-2</v>
      </c>
      <c r="F371" s="97">
        <v>-9.7035040431266845E-3</v>
      </c>
    </row>
    <row r="372" spans="2:6" ht="14.25" customHeight="1" x14ac:dyDescent="0.2">
      <c r="B372" s="34" t="s">
        <v>96</v>
      </c>
      <c r="C372" s="98">
        <v>11425</v>
      </c>
      <c r="D372" s="98">
        <v>5791</v>
      </c>
      <c r="E372" s="97">
        <v>-7.7885391444713473E-2</v>
      </c>
      <c r="F372" s="97">
        <v>-3.0470450359953122E-2</v>
      </c>
    </row>
    <row r="373" spans="2:6" ht="14.25" customHeight="1" thickBot="1" x14ac:dyDescent="0.25">
      <c r="B373" s="31" t="s">
        <v>97</v>
      </c>
      <c r="C373" s="42">
        <v>15536</v>
      </c>
      <c r="D373" s="42">
        <v>7713</v>
      </c>
      <c r="E373" s="33">
        <v>-4.0217458454315194E-2</v>
      </c>
      <c r="F373" s="33">
        <v>-4.126786824114357E-2</v>
      </c>
    </row>
    <row r="374" spans="2:6" ht="14.25" customHeight="1" x14ac:dyDescent="0.2">
      <c r="B374" s="34" t="s">
        <v>98</v>
      </c>
      <c r="C374" s="98">
        <v>12736</v>
      </c>
      <c r="D374" s="98">
        <v>5931</v>
      </c>
      <c r="E374" s="97">
        <v>-0.3386301085319624</v>
      </c>
      <c r="F374" s="97">
        <v>-0.34195051592144682</v>
      </c>
    </row>
    <row r="375" spans="2:6" ht="14.25" customHeight="1" x14ac:dyDescent="0.2">
      <c r="B375" s="34" t="s">
        <v>99</v>
      </c>
      <c r="C375" s="98">
        <v>13516</v>
      </c>
      <c r="D375" s="98">
        <v>6248</v>
      </c>
      <c r="E375" s="97">
        <v>-0.21115909886774833</v>
      </c>
      <c r="F375" s="97">
        <v>-0.31976047904191618</v>
      </c>
    </row>
    <row r="376" spans="2:6" ht="14.25" customHeight="1" x14ac:dyDescent="0.2">
      <c r="B376" s="34" t="s">
        <v>100</v>
      </c>
      <c r="C376" s="98">
        <v>9605</v>
      </c>
      <c r="D376" s="98">
        <v>4526</v>
      </c>
      <c r="E376" s="97">
        <v>-0.15929978118161925</v>
      </c>
      <c r="F376" s="97">
        <v>-0.21844241063719566</v>
      </c>
    </row>
    <row r="377" spans="2:6" ht="14.25" customHeight="1" thickBot="1" x14ac:dyDescent="0.25">
      <c r="B377" s="31" t="s">
        <v>101</v>
      </c>
      <c r="C377" s="42">
        <v>14645</v>
      </c>
      <c r="D377" s="42">
        <v>6872</v>
      </c>
      <c r="E377" s="33">
        <v>-5.7350669412976313E-2</v>
      </c>
      <c r="F377" s="33">
        <v>-0.10903669130040192</v>
      </c>
    </row>
    <row r="378" spans="2:6" ht="14.25" customHeight="1" x14ac:dyDescent="0.2">
      <c r="B378" s="34" t="s">
        <v>102</v>
      </c>
      <c r="C378" s="98">
        <v>13362</v>
      </c>
      <c r="D378" s="98">
        <v>6344</v>
      </c>
      <c r="E378" s="97">
        <v>4.9152010050251299E-2</v>
      </c>
      <c r="F378" s="97">
        <v>6.9634125779801007E-2</v>
      </c>
    </row>
    <row r="379" spans="2:6" ht="14.25" customHeight="1" x14ac:dyDescent="0.2">
      <c r="B379" s="34" t="s">
        <v>103</v>
      </c>
      <c r="C379" s="98">
        <v>13926</v>
      </c>
      <c r="D379" s="98">
        <v>7031</v>
      </c>
      <c r="E379" s="97">
        <v>0.03</v>
      </c>
      <c r="F379" s="97">
        <v>0.125</v>
      </c>
    </row>
    <row r="380" spans="2:6" ht="14.25" customHeight="1" x14ac:dyDescent="0.2">
      <c r="B380" s="34" t="s">
        <v>104</v>
      </c>
      <c r="C380" s="98">
        <v>9569</v>
      </c>
      <c r="D380" s="98">
        <v>4556</v>
      </c>
      <c r="E380" s="97">
        <v>-3.7480478917230609E-3</v>
      </c>
      <c r="F380" s="97">
        <v>6.6283694211224037E-3</v>
      </c>
    </row>
    <row r="381" spans="2:6" ht="14.25" customHeight="1" thickBot="1" x14ac:dyDescent="0.25">
      <c r="B381" s="31" t="s">
        <v>105</v>
      </c>
      <c r="C381" s="42">
        <v>12481</v>
      </c>
      <c r="D381" s="42">
        <v>6375</v>
      </c>
      <c r="E381" s="33">
        <v>-0.14776374189143052</v>
      </c>
      <c r="F381" s="33">
        <v>-7.2322467986030273E-2</v>
      </c>
    </row>
    <row r="382" spans="2:6" ht="14.25" customHeight="1" x14ac:dyDescent="0.2">
      <c r="B382" s="34" t="s">
        <v>106</v>
      </c>
      <c r="C382" s="98">
        <v>13544</v>
      </c>
      <c r="D382" s="98">
        <v>6598</v>
      </c>
      <c r="E382" s="97">
        <v>1.3620715461757221E-2</v>
      </c>
      <c r="F382" s="97">
        <v>4.0037831021437577E-2</v>
      </c>
    </row>
    <row r="383" spans="2:6" ht="14.25" customHeight="1" x14ac:dyDescent="0.2">
      <c r="B383" s="34" t="s">
        <v>301</v>
      </c>
      <c r="C383" s="98">
        <v>13628</v>
      </c>
      <c r="D383" s="98">
        <v>8075</v>
      </c>
      <c r="E383" s="97">
        <v>-2.1398822346689644E-2</v>
      </c>
      <c r="F383" s="97">
        <v>0.14848527947660362</v>
      </c>
    </row>
    <row r="384" spans="2:6" ht="14.25" customHeight="1" x14ac:dyDescent="0.2">
      <c r="B384" s="34" t="s">
        <v>303</v>
      </c>
      <c r="C384" s="98">
        <v>8647</v>
      </c>
      <c r="D384" s="98">
        <v>4496</v>
      </c>
      <c r="E384" s="97">
        <v>-9.6352805935834465E-2</v>
      </c>
      <c r="F384" s="97">
        <v>-1.3169446883230905E-2</v>
      </c>
    </row>
    <row r="385" spans="2:7" ht="14.25" customHeight="1" thickBot="1" x14ac:dyDescent="0.25">
      <c r="B385" s="31" t="s">
        <v>310</v>
      </c>
      <c r="C385" s="42">
        <v>8787</v>
      </c>
      <c r="D385" s="42">
        <v>3906</v>
      </c>
      <c r="E385" s="33">
        <v>-0.29596987420879739</v>
      </c>
      <c r="F385" s="33">
        <v>-0.38729411764705884</v>
      </c>
    </row>
    <row r="386" spans="2:7" ht="14.25" customHeight="1" x14ac:dyDescent="0.2">
      <c r="B386" s="34" t="s">
        <v>325</v>
      </c>
      <c r="C386" s="98">
        <v>16167</v>
      </c>
      <c r="D386" s="98">
        <v>7696</v>
      </c>
      <c r="E386" s="97">
        <v>0.19199292191992923</v>
      </c>
      <c r="F386" s="97">
        <v>0.16641406486814186</v>
      </c>
    </row>
    <row r="387" spans="2:7" ht="14.25" customHeight="1" x14ac:dyDescent="0.2">
      <c r="B387" s="34" t="s">
        <v>327</v>
      </c>
      <c r="C387" s="98">
        <v>17276</v>
      </c>
      <c r="D387" s="98">
        <v>8972</v>
      </c>
      <c r="E387" s="97">
        <v>0.26768417963017316</v>
      </c>
      <c r="F387" s="97">
        <v>0.11108359133126935</v>
      </c>
    </row>
    <row r="388" spans="2:7" ht="12.6" customHeight="1" x14ac:dyDescent="0.2">
      <c r="B388" s="21"/>
      <c r="C388" s="98"/>
      <c r="D388" s="98"/>
      <c r="E388" s="97"/>
      <c r="F388" s="97"/>
    </row>
    <row r="389" spans="2:7" ht="11.25" customHeight="1" x14ac:dyDescent="0.2">
      <c r="B389" s="21"/>
      <c r="C389" s="18"/>
      <c r="D389" s="23"/>
      <c r="E389" s="18"/>
      <c r="F389" s="23"/>
    </row>
    <row r="390" spans="2:7" ht="10.9" customHeight="1" x14ac:dyDescent="0.2">
      <c r="B390" s="66" t="s">
        <v>134</v>
      </c>
    </row>
    <row r="391" spans="2:7" x14ac:dyDescent="0.2">
      <c r="B391" s="66" t="s">
        <v>135</v>
      </c>
    </row>
    <row r="393" spans="2:7" x14ac:dyDescent="0.2">
      <c r="B393" s="24" t="s">
        <v>339</v>
      </c>
      <c r="C393" s="25"/>
      <c r="D393" s="25"/>
      <c r="E393" s="25"/>
      <c r="F393" s="25"/>
      <c r="G393" s="26"/>
    </row>
    <row r="394" spans="2:7" x14ac:dyDescent="0.2">
      <c r="B394" s="24" t="s">
        <v>136</v>
      </c>
      <c r="C394" s="25"/>
      <c r="D394" s="25"/>
      <c r="E394" s="25"/>
      <c r="F394" s="25"/>
      <c r="G394" s="26"/>
    </row>
  </sheetData>
  <mergeCells count="1">
    <mergeCell ref="M86:P86"/>
  </mergeCells>
  <phoneticPr fontId="0" type="noConversion"/>
  <pageMargins left="0.78740157480314965" right="0.78740157480314965" top="0.39370078740157483" bottom="0.39370078740157483" header="0" footer="0"/>
  <pageSetup paperSize="9" scale="66" fitToHeight="0" orientation="landscape" r:id="rId1"/>
  <headerFooter alignWithMargins="0"/>
  <rowBreaks count="1" manualBreakCount="1">
    <brk id="100" max="1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7"/>
  <dimension ref="B1:F25"/>
  <sheetViews>
    <sheetView workbookViewId="0"/>
  </sheetViews>
  <sheetFormatPr baseColWidth="10" defaultColWidth="11.42578125" defaultRowHeight="14.25" x14ac:dyDescent="0.2"/>
  <cols>
    <col min="1" max="1" width="10.5703125" style="45" customWidth="1"/>
    <col min="2" max="2" width="30.85546875" style="45" customWidth="1"/>
    <col min="3" max="3" width="152.42578125" style="45" customWidth="1"/>
    <col min="4" max="16384" width="11.42578125" style="45"/>
  </cols>
  <sheetData>
    <row r="1" spans="2:6" ht="19.5" customHeight="1" x14ac:dyDescent="0.2"/>
    <row r="2" spans="2:6" ht="30.75" customHeight="1" x14ac:dyDescent="0.2"/>
    <row r="3" spans="2:6" ht="25.5" customHeight="1" thickBot="1" x14ac:dyDescent="0.25">
      <c r="D3" s="1"/>
      <c r="E3" s="1"/>
    </row>
    <row r="4" spans="2:6" ht="58.5" customHeight="1" thickTop="1" thickBot="1" x14ac:dyDescent="0.25">
      <c r="B4" s="50" t="s">
        <v>137</v>
      </c>
      <c r="C4" s="46" t="s">
        <v>138</v>
      </c>
    </row>
    <row r="5" spans="2:6" ht="64.5" customHeight="1" thickTop="1" thickBot="1" x14ac:dyDescent="0.25">
      <c r="B5" s="115" t="s">
        <v>139</v>
      </c>
      <c r="C5" s="48" t="s">
        <v>140</v>
      </c>
    </row>
    <row r="6" spans="2:6" ht="49.5" customHeight="1" thickTop="1" thickBot="1" x14ac:dyDescent="0.25">
      <c r="B6" s="50" t="s">
        <v>141</v>
      </c>
      <c r="C6" s="46" t="s">
        <v>142</v>
      </c>
      <c r="F6" s="45" t="s">
        <v>143</v>
      </c>
    </row>
    <row r="7" spans="2:6" ht="51.75" customHeight="1" thickTop="1" thickBot="1" x14ac:dyDescent="0.25">
      <c r="B7" s="50" t="s">
        <v>144</v>
      </c>
      <c r="C7" s="46" t="s">
        <v>145</v>
      </c>
    </row>
    <row r="8" spans="2:6" ht="88.5" customHeight="1" thickTop="1" thickBot="1" x14ac:dyDescent="0.25">
      <c r="B8" s="164" t="s">
        <v>146</v>
      </c>
      <c r="C8" s="49" t="s">
        <v>147</v>
      </c>
    </row>
    <row r="9" spans="2:6" ht="50.25" customHeight="1" thickTop="1" thickBot="1" x14ac:dyDescent="0.25">
      <c r="B9" s="50" t="s">
        <v>148</v>
      </c>
      <c r="C9" s="46" t="s">
        <v>149</v>
      </c>
    </row>
    <row r="10" spans="2:6" ht="118.5" customHeight="1" thickTop="1" thickBot="1" x14ac:dyDescent="0.25">
      <c r="B10" s="50" t="s">
        <v>150</v>
      </c>
      <c r="C10" s="46" t="s">
        <v>151</v>
      </c>
    </row>
    <row r="11" spans="2:6" ht="71.25" customHeight="1" thickTop="1" thickBot="1" x14ac:dyDescent="0.25">
      <c r="B11" s="50" t="s">
        <v>152</v>
      </c>
      <c r="C11" s="46" t="s">
        <v>153</v>
      </c>
    </row>
    <row r="12" spans="2:6" ht="46.5" thickTop="1" thickBot="1" x14ac:dyDescent="0.25">
      <c r="B12" s="115" t="s">
        <v>154</v>
      </c>
      <c r="C12" s="48" t="s">
        <v>155</v>
      </c>
    </row>
    <row r="13" spans="2:6" ht="61.5" thickTop="1" thickBot="1" x14ac:dyDescent="0.25">
      <c r="B13" s="115" t="s">
        <v>156</v>
      </c>
      <c r="C13" s="48" t="s">
        <v>157</v>
      </c>
    </row>
    <row r="14" spans="2:6" ht="76.5" thickTop="1" thickBot="1" x14ac:dyDescent="0.25">
      <c r="B14" s="115" t="s">
        <v>158</v>
      </c>
      <c r="C14" s="46" t="s">
        <v>159</v>
      </c>
    </row>
    <row r="15" spans="2:6" ht="61.5" thickTop="1" thickBot="1" x14ac:dyDescent="0.25">
      <c r="B15" s="115" t="s">
        <v>160</v>
      </c>
      <c r="C15" s="46" t="s">
        <v>161</v>
      </c>
    </row>
    <row r="16" spans="2:6" ht="61.5" thickTop="1" thickBot="1" x14ac:dyDescent="0.25">
      <c r="B16" s="115" t="s">
        <v>162</v>
      </c>
      <c r="C16" s="46" t="s">
        <v>163</v>
      </c>
    </row>
    <row r="17" spans="2:3" ht="39.75" thickTop="1" thickBot="1" x14ac:dyDescent="0.25">
      <c r="B17" s="50" t="s">
        <v>30</v>
      </c>
      <c r="C17" s="48" t="s">
        <v>164</v>
      </c>
    </row>
    <row r="18" spans="2:3" ht="52.5" thickTop="1" thickBot="1" x14ac:dyDescent="0.25">
      <c r="B18" s="50" t="s">
        <v>165</v>
      </c>
      <c r="C18" s="46" t="s">
        <v>166</v>
      </c>
    </row>
    <row r="19" spans="2:3" ht="31.5" thickTop="1" thickBot="1" x14ac:dyDescent="0.25">
      <c r="B19" s="50" t="s">
        <v>167</v>
      </c>
      <c r="C19" s="46" t="s">
        <v>168</v>
      </c>
    </row>
    <row r="20" spans="2:3" ht="52.5" thickTop="1" thickBot="1" x14ac:dyDescent="0.25">
      <c r="B20" s="50" t="s">
        <v>117</v>
      </c>
      <c r="C20" s="49" t="s">
        <v>169</v>
      </c>
    </row>
    <row r="21" spans="2:3" ht="78" thickTop="1" thickBot="1" x14ac:dyDescent="0.25">
      <c r="B21" s="50" t="s">
        <v>130</v>
      </c>
      <c r="C21" s="46" t="s">
        <v>170</v>
      </c>
    </row>
    <row r="22" spans="2:3" ht="31.5" thickTop="1" thickBot="1" x14ac:dyDescent="0.25">
      <c r="B22" s="50" t="s">
        <v>131</v>
      </c>
      <c r="C22" s="49" t="s">
        <v>171</v>
      </c>
    </row>
    <row r="23" spans="2:3" ht="103.5" thickTop="1" thickBot="1" x14ac:dyDescent="0.25">
      <c r="B23" s="50" t="s">
        <v>172</v>
      </c>
      <c r="C23" s="46" t="s">
        <v>173</v>
      </c>
    </row>
    <row r="24" spans="2:3" ht="52.5" thickTop="1" thickBot="1" x14ac:dyDescent="0.25">
      <c r="B24" s="50" t="s">
        <v>174</v>
      </c>
      <c r="C24" s="47" t="s">
        <v>175</v>
      </c>
    </row>
    <row r="25" spans="2:3" ht="15" thickTop="1" x14ac:dyDescent="0.2"/>
  </sheetData>
  <phoneticPr fontId="15" type="noConversion"/>
  <pageMargins left="0.75" right="0.75" top="1" bottom="1" header="0" footer="0"/>
  <pageSetup paperSize="9"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2:W71"/>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8" width="12.42578125" style="12" customWidth="1"/>
    <col min="9" max="9" width="0.28515625" style="12" hidden="1" customWidth="1"/>
    <col min="10" max="10" width="14.140625" style="12" customWidth="1"/>
    <col min="11" max="11" width="12" style="12" customWidth="1"/>
    <col min="12" max="12" width="14" style="12" hidden="1" customWidth="1"/>
    <col min="13" max="13" width="12.42578125" style="12" hidden="1" customWidth="1"/>
    <col min="14" max="14" width="12.140625" style="12" customWidth="1"/>
    <col min="15" max="15" width="13.5703125" style="12" customWidth="1"/>
    <col min="16" max="16" width="14.42578125" style="12" customWidth="1"/>
    <col min="17" max="17" width="9.5703125" style="12" customWidth="1"/>
    <col min="18" max="20" width="12.42578125" style="12" customWidth="1"/>
    <col min="21" max="21" width="11.85546875" style="12" customWidth="1"/>
    <col min="22" max="22" width="12.5703125" style="12" customWidth="1"/>
    <col min="23" max="23" width="13.5703125" style="12" customWidth="1"/>
    <col min="24" max="57" width="12.42578125" style="12" customWidth="1"/>
    <col min="58" max="16384" width="11.42578125" style="12"/>
  </cols>
  <sheetData>
    <row r="2" spans="1:23" ht="40.5" customHeight="1" x14ac:dyDescent="0.35">
      <c r="B2" s="10"/>
      <c r="W2" s="102" t="s">
        <v>176</v>
      </c>
    </row>
    <row r="3" spans="1:23" ht="28.5" customHeight="1" x14ac:dyDescent="0.2">
      <c r="B3" s="52"/>
    </row>
    <row r="4" spans="1:23" ht="23.25" customHeight="1" x14ac:dyDescent="0.2"/>
    <row r="5" spans="1:23" ht="39" customHeight="1" x14ac:dyDescent="0.2">
      <c r="C5" s="37" t="s">
        <v>106</v>
      </c>
      <c r="D5" s="37" t="s">
        <v>301</v>
      </c>
      <c r="E5" s="37" t="s">
        <v>303</v>
      </c>
      <c r="F5" s="59" t="s">
        <v>310</v>
      </c>
      <c r="G5" s="37" t="s">
        <v>325</v>
      </c>
      <c r="H5" s="37" t="s">
        <v>327</v>
      </c>
    </row>
    <row r="6" spans="1:23" ht="17.100000000000001" customHeight="1" thickBot="1" x14ac:dyDescent="0.25">
      <c r="B6" s="53" t="s">
        <v>177</v>
      </c>
      <c r="C6" s="39">
        <v>201</v>
      </c>
      <c r="D6" s="39">
        <v>200</v>
      </c>
      <c r="E6" s="39">
        <v>183</v>
      </c>
      <c r="F6" s="39">
        <v>193</v>
      </c>
      <c r="G6" s="39">
        <v>184</v>
      </c>
      <c r="H6" s="39">
        <v>188</v>
      </c>
    </row>
    <row r="7" spans="1:23" ht="17.100000000000001" customHeight="1" thickBot="1" x14ac:dyDescent="0.25">
      <c r="B7" s="53" t="s">
        <v>178</v>
      </c>
      <c r="C7" s="39">
        <v>23</v>
      </c>
      <c r="D7" s="39">
        <v>27</v>
      </c>
      <c r="E7" s="39">
        <v>16</v>
      </c>
      <c r="F7" s="39">
        <v>40</v>
      </c>
      <c r="G7" s="39">
        <v>24</v>
      </c>
      <c r="H7" s="39">
        <v>25</v>
      </c>
    </row>
    <row r="8" spans="1:23" ht="17.100000000000001" customHeight="1" thickBot="1" x14ac:dyDescent="0.25">
      <c r="B8" s="53" t="s">
        <v>179</v>
      </c>
      <c r="C8" s="39">
        <v>14</v>
      </c>
      <c r="D8" s="39">
        <v>14</v>
      </c>
      <c r="E8" s="39">
        <v>14</v>
      </c>
      <c r="F8" s="39">
        <v>23</v>
      </c>
      <c r="G8" s="39">
        <v>18</v>
      </c>
      <c r="H8" s="39">
        <v>17</v>
      </c>
    </row>
    <row r="9" spans="1:23" ht="17.100000000000001" customHeight="1" thickBot="1" x14ac:dyDescent="0.25">
      <c r="B9" s="53" t="s">
        <v>180</v>
      </c>
      <c r="C9" s="39">
        <v>27</v>
      </c>
      <c r="D9" s="39">
        <v>36</v>
      </c>
      <c r="E9" s="39">
        <v>22</v>
      </c>
      <c r="F9" s="39">
        <v>31</v>
      </c>
      <c r="G9" s="39">
        <v>50</v>
      </c>
      <c r="H9" s="39">
        <v>44</v>
      </c>
    </row>
    <row r="10" spans="1:23" ht="17.100000000000001" customHeight="1" thickBot="1" x14ac:dyDescent="0.25">
      <c r="B10" s="53" t="s">
        <v>181</v>
      </c>
      <c r="C10" s="39">
        <v>32</v>
      </c>
      <c r="D10" s="39">
        <v>22</v>
      </c>
      <c r="E10" s="39">
        <v>16</v>
      </c>
      <c r="F10" s="39">
        <v>22</v>
      </c>
      <c r="G10" s="39">
        <v>17</v>
      </c>
      <c r="H10" s="39">
        <v>15</v>
      </c>
    </row>
    <row r="11" spans="1:23" ht="17.100000000000001" customHeight="1" thickBot="1" x14ac:dyDescent="0.25">
      <c r="A11" s="66"/>
      <c r="B11" s="53" t="s">
        <v>182</v>
      </c>
      <c r="C11" s="39">
        <v>10</v>
      </c>
      <c r="D11" s="39">
        <v>10</v>
      </c>
      <c r="E11" s="39">
        <v>3</v>
      </c>
      <c r="F11" s="39">
        <v>3</v>
      </c>
      <c r="G11" s="39">
        <v>2</v>
      </c>
      <c r="H11" s="39">
        <v>5</v>
      </c>
    </row>
    <row r="12" spans="1:23" ht="17.100000000000001" customHeight="1" thickBot="1" x14ac:dyDescent="0.25">
      <c r="A12" s="66"/>
      <c r="B12" s="53" t="s">
        <v>183</v>
      </c>
      <c r="C12" s="39">
        <v>28</v>
      </c>
      <c r="D12" s="39">
        <v>30</v>
      </c>
      <c r="E12" s="39">
        <v>33</v>
      </c>
      <c r="F12" s="39">
        <v>49</v>
      </c>
      <c r="G12" s="39">
        <v>30</v>
      </c>
      <c r="H12" s="39">
        <v>77</v>
      </c>
    </row>
    <row r="13" spans="1:23" ht="17.100000000000001" customHeight="1" thickBot="1" x14ac:dyDescent="0.25">
      <c r="A13" s="66"/>
      <c r="B13" s="53" t="s">
        <v>184</v>
      </c>
      <c r="C13" s="39">
        <v>56</v>
      </c>
      <c r="D13" s="39">
        <v>46</v>
      </c>
      <c r="E13" s="39">
        <v>30</v>
      </c>
      <c r="F13" s="39">
        <v>40</v>
      </c>
      <c r="G13" s="39">
        <v>51</v>
      </c>
      <c r="H13" s="39">
        <v>42</v>
      </c>
    </row>
    <row r="14" spans="1:23" ht="17.100000000000001" customHeight="1" thickBot="1" x14ac:dyDescent="0.25">
      <c r="A14" s="66"/>
      <c r="B14" s="53" t="s">
        <v>185</v>
      </c>
      <c r="C14" s="39">
        <v>423</v>
      </c>
      <c r="D14" s="39">
        <v>390</v>
      </c>
      <c r="E14" s="39">
        <v>301</v>
      </c>
      <c r="F14" s="39">
        <v>441</v>
      </c>
      <c r="G14" s="39">
        <v>482</v>
      </c>
      <c r="H14" s="39">
        <v>406</v>
      </c>
    </row>
    <row r="15" spans="1:23" ht="17.100000000000001" customHeight="1" thickBot="1" x14ac:dyDescent="0.25">
      <c r="A15" s="66"/>
      <c r="B15" s="53" t="s">
        <v>186</v>
      </c>
      <c r="C15" s="39">
        <v>199</v>
      </c>
      <c r="D15" s="39">
        <v>189</v>
      </c>
      <c r="E15" s="39">
        <v>137</v>
      </c>
      <c r="F15" s="39">
        <v>211</v>
      </c>
      <c r="G15" s="39">
        <v>157</v>
      </c>
      <c r="H15" s="39">
        <v>174</v>
      </c>
    </row>
    <row r="16" spans="1:23" ht="17.100000000000001" customHeight="1" thickBot="1" x14ac:dyDescent="0.25">
      <c r="B16" s="53" t="s">
        <v>187</v>
      </c>
      <c r="C16" s="39">
        <v>21</v>
      </c>
      <c r="D16" s="39">
        <v>29</v>
      </c>
      <c r="E16" s="39">
        <v>24</v>
      </c>
      <c r="F16" s="39">
        <v>16</v>
      </c>
      <c r="G16" s="39">
        <v>13</v>
      </c>
      <c r="H16" s="39">
        <v>17</v>
      </c>
    </row>
    <row r="17" spans="1:8" ht="15" customHeight="1" thickBot="1" x14ac:dyDescent="0.25">
      <c r="B17" s="53" t="s">
        <v>188</v>
      </c>
      <c r="C17" s="39">
        <v>55</v>
      </c>
      <c r="D17" s="39">
        <v>102</v>
      </c>
      <c r="E17" s="39">
        <v>39</v>
      </c>
      <c r="F17" s="39">
        <v>57</v>
      </c>
      <c r="G17" s="39">
        <v>48</v>
      </c>
      <c r="H17" s="39">
        <v>71</v>
      </c>
    </row>
    <row r="18" spans="1:8" ht="17.100000000000001" customHeight="1" thickBot="1" x14ac:dyDescent="0.25">
      <c r="B18" s="53" t="s">
        <v>189</v>
      </c>
      <c r="C18" s="39">
        <v>227</v>
      </c>
      <c r="D18" s="39">
        <v>140</v>
      </c>
      <c r="E18" s="39">
        <v>209</v>
      </c>
      <c r="F18" s="39">
        <v>264</v>
      </c>
      <c r="G18" s="39">
        <v>203</v>
      </c>
      <c r="H18" s="39">
        <v>192</v>
      </c>
    </row>
    <row r="19" spans="1:8" ht="17.100000000000001" customHeight="1" thickBot="1" x14ac:dyDescent="0.25">
      <c r="B19" s="53" t="s">
        <v>190</v>
      </c>
      <c r="C19" s="39">
        <v>45</v>
      </c>
      <c r="D19" s="39">
        <v>48</v>
      </c>
      <c r="E19" s="39">
        <v>33</v>
      </c>
      <c r="F19" s="39">
        <v>65</v>
      </c>
      <c r="G19" s="39">
        <v>48</v>
      </c>
      <c r="H19" s="39">
        <v>58</v>
      </c>
    </row>
    <row r="20" spans="1:8" ht="17.100000000000001" customHeight="1" thickBot="1" x14ac:dyDescent="0.25">
      <c r="B20" s="53" t="s">
        <v>191</v>
      </c>
      <c r="C20" s="39">
        <v>21</v>
      </c>
      <c r="D20" s="39">
        <v>10</v>
      </c>
      <c r="E20" s="39">
        <v>21</v>
      </c>
      <c r="F20" s="39">
        <v>15</v>
      </c>
      <c r="G20" s="39">
        <v>17</v>
      </c>
      <c r="H20" s="39">
        <v>11</v>
      </c>
    </row>
    <row r="21" spans="1:8" ht="17.100000000000001" customHeight="1" thickBot="1" x14ac:dyDescent="0.25">
      <c r="B21" s="53" t="s">
        <v>192</v>
      </c>
      <c r="C21" s="39">
        <v>69</v>
      </c>
      <c r="D21" s="39">
        <v>40</v>
      </c>
      <c r="E21" s="39">
        <v>48</v>
      </c>
      <c r="F21" s="39">
        <v>66</v>
      </c>
      <c r="G21" s="39">
        <v>48</v>
      </c>
      <c r="H21" s="39">
        <v>57</v>
      </c>
    </row>
    <row r="22" spans="1:8" ht="17.100000000000001" customHeight="1" thickBot="1" x14ac:dyDescent="0.25">
      <c r="B22" s="53" t="s">
        <v>193</v>
      </c>
      <c r="C22" s="39">
        <v>4</v>
      </c>
      <c r="D22" s="39">
        <v>9</v>
      </c>
      <c r="E22" s="39">
        <v>5</v>
      </c>
      <c r="F22" s="39">
        <v>5</v>
      </c>
      <c r="G22" s="39">
        <v>3</v>
      </c>
      <c r="H22" s="39">
        <v>5</v>
      </c>
    </row>
    <row r="23" spans="1:8" ht="17.100000000000001" customHeight="1" thickBot="1" x14ac:dyDescent="0.25">
      <c r="B23" s="55" t="s">
        <v>194</v>
      </c>
      <c r="C23" s="56">
        <v>1455</v>
      </c>
      <c r="D23" s="56">
        <v>1342</v>
      </c>
      <c r="E23" s="56">
        <v>1134</v>
      </c>
      <c r="F23" s="56">
        <v>1541</v>
      </c>
      <c r="G23" s="56">
        <v>1395</v>
      </c>
      <c r="H23" s="56">
        <v>1404</v>
      </c>
    </row>
    <row r="24" spans="1:8" ht="21.75" customHeight="1" x14ac:dyDescent="0.2"/>
    <row r="25" spans="1:8" ht="42" customHeight="1" x14ac:dyDescent="0.2">
      <c r="B25" s="57"/>
      <c r="C25"/>
      <c r="D25"/>
      <c r="E25"/>
      <c r="F25"/>
    </row>
    <row r="26" spans="1:8" ht="14.25" customHeight="1" x14ac:dyDescent="0.2"/>
    <row r="27" spans="1:8" s="58" customFormat="1" ht="39" customHeight="1" x14ac:dyDescent="0.2">
      <c r="A27" s="12"/>
      <c r="C27" s="38" t="s">
        <v>326</v>
      </c>
      <c r="D27" s="38" t="s">
        <v>331</v>
      </c>
    </row>
    <row r="28" spans="1:8" ht="17.100000000000001" customHeight="1" thickBot="1" x14ac:dyDescent="0.25">
      <c r="B28" s="53" t="s">
        <v>177</v>
      </c>
      <c r="C28" s="35">
        <f t="shared" ref="C28:D45" si="0">+(G6-C6)/C6</f>
        <v>-8.45771144278607E-2</v>
      </c>
      <c r="D28" s="35">
        <f t="shared" si="0"/>
        <v>-0.06</v>
      </c>
    </row>
    <row r="29" spans="1:8" ht="17.100000000000001" customHeight="1" thickBot="1" x14ac:dyDescent="0.25">
      <c r="B29" s="53" t="s">
        <v>178</v>
      </c>
      <c r="C29" s="35">
        <f t="shared" si="0"/>
        <v>4.3478260869565216E-2</v>
      </c>
      <c r="D29" s="35">
        <f t="shared" si="0"/>
        <v>-7.407407407407407E-2</v>
      </c>
    </row>
    <row r="30" spans="1:8" ht="17.100000000000001" customHeight="1" thickBot="1" x14ac:dyDescent="0.25">
      <c r="B30" s="53" t="s">
        <v>179</v>
      </c>
      <c r="C30" s="35">
        <f t="shared" si="0"/>
        <v>0.2857142857142857</v>
      </c>
      <c r="D30" s="35">
        <f t="shared" si="0"/>
        <v>0.21428571428571427</v>
      </c>
    </row>
    <row r="31" spans="1:8" ht="17.100000000000001" customHeight="1" thickBot="1" x14ac:dyDescent="0.25">
      <c r="B31" s="53" t="s">
        <v>180</v>
      </c>
      <c r="C31" s="35">
        <f t="shared" si="0"/>
        <v>0.85185185185185186</v>
      </c>
      <c r="D31" s="35">
        <f t="shared" si="0"/>
        <v>0.22222222222222221</v>
      </c>
    </row>
    <row r="32" spans="1:8" ht="17.100000000000001" customHeight="1" thickBot="1" x14ac:dyDescent="0.25">
      <c r="B32" s="53" t="s">
        <v>181</v>
      </c>
      <c r="C32" s="35">
        <f t="shared" si="0"/>
        <v>-0.46875</v>
      </c>
      <c r="D32" s="35">
        <f t="shared" si="0"/>
        <v>-0.31818181818181818</v>
      </c>
    </row>
    <row r="33" spans="2:4" ht="17.100000000000001" customHeight="1" thickBot="1" x14ac:dyDescent="0.25">
      <c r="B33" s="53" t="s">
        <v>182</v>
      </c>
      <c r="C33" s="35">
        <f t="shared" si="0"/>
        <v>-0.8</v>
      </c>
      <c r="D33" s="35">
        <f t="shared" si="0"/>
        <v>-0.5</v>
      </c>
    </row>
    <row r="34" spans="2:4" ht="17.100000000000001" customHeight="1" thickBot="1" x14ac:dyDescent="0.25">
      <c r="B34" s="53" t="s">
        <v>183</v>
      </c>
      <c r="C34" s="35">
        <f t="shared" si="0"/>
        <v>7.1428571428571425E-2</v>
      </c>
      <c r="D34" s="35">
        <f t="shared" si="0"/>
        <v>1.5666666666666667</v>
      </c>
    </row>
    <row r="35" spans="2:4" ht="17.100000000000001" customHeight="1" thickBot="1" x14ac:dyDescent="0.25">
      <c r="B35" s="53" t="s">
        <v>184</v>
      </c>
      <c r="C35" s="35">
        <f t="shared" si="0"/>
        <v>-8.9285714285714288E-2</v>
      </c>
      <c r="D35" s="35">
        <f t="shared" si="0"/>
        <v>-8.6956521739130432E-2</v>
      </c>
    </row>
    <row r="36" spans="2:4" ht="17.100000000000001" customHeight="1" thickBot="1" x14ac:dyDescent="0.25">
      <c r="B36" s="53" t="s">
        <v>185</v>
      </c>
      <c r="C36" s="35">
        <f t="shared" si="0"/>
        <v>0.13947990543735225</v>
      </c>
      <c r="D36" s="35">
        <f t="shared" si="0"/>
        <v>4.1025641025641026E-2</v>
      </c>
    </row>
    <row r="37" spans="2:4" ht="17.100000000000001" customHeight="1" thickBot="1" x14ac:dyDescent="0.25">
      <c r="B37" s="53" t="s">
        <v>186</v>
      </c>
      <c r="C37" s="35">
        <f t="shared" si="0"/>
        <v>-0.21105527638190955</v>
      </c>
      <c r="D37" s="35">
        <f t="shared" si="0"/>
        <v>-7.9365079365079361E-2</v>
      </c>
    </row>
    <row r="38" spans="2:4" ht="17.100000000000001" customHeight="1" thickBot="1" x14ac:dyDescent="0.25">
      <c r="B38" s="53" t="s">
        <v>187</v>
      </c>
      <c r="C38" s="35">
        <f t="shared" si="0"/>
        <v>-0.38095238095238093</v>
      </c>
      <c r="D38" s="35">
        <f t="shared" si="0"/>
        <v>-0.41379310344827586</v>
      </c>
    </row>
    <row r="39" spans="2:4" ht="17.100000000000001" customHeight="1" thickBot="1" x14ac:dyDescent="0.25">
      <c r="B39" s="53" t="s">
        <v>188</v>
      </c>
      <c r="C39" s="35">
        <f t="shared" si="0"/>
        <v>-0.12727272727272726</v>
      </c>
      <c r="D39" s="35">
        <f t="shared" si="0"/>
        <v>-0.30392156862745096</v>
      </c>
    </row>
    <row r="40" spans="2:4" ht="17.100000000000001" customHeight="1" thickBot="1" x14ac:dyDescent="0.25">
      <c r="B40" s="53" t="s">
        <v>189</v>
      </c>
      <c r="C40" s="35">
        <f t="shared" si="0"/>
        <v>-0.10572687224669604</v>
      </c>
      <c r="D40" s="35">
        <f t="shared" si="0"/>
        <v>0.37142857142857144</v>
      </c>
    </row>
    <row r="41" spans="2:4" ht="17.100000000000001" customHeight="1" thickBot="1" x14ac:dyDescent="0.25">
      <c r="B41" s="53" t="s">
        <v>190</v>
      </c>
      <c r="C41" s="35">
        <f t="shared" si="0"/>
        <v>6.6666666666666666E-2</v>
      </c>
      <c r="D41" s="35">
        <f t="shared" si="0"/>
        <v>0.20833333333333334</v>
      </c>
    </row>
    <row r="42" spans="2:4" ht="17.100000000000001" customHeight="1" thickBot="1" x14ac:dyDescent="0.25">
      <c r="B42" s="53" t="s">
        <v>191</v>
      </c>
      <c r="C42" s="35">
        <f t="shared" si="0"/>
        <v>-0.19047619047619047</v>
      </c>
      <c r="D42" s="35">
        <f t="shared" si="0"/>
        <v>0.1</v>
      </c>
    </row>
    <row r="43" spans="2:4" ht="17.100000000000001" customHeight="1" thickBot="1" x14ac:dyDescent="0.25">
      <c r="B43" s="53" t="s">
        <v>192</v>
      </c>
      <c r="C43" s="35">
        <f t="shared" si="0"/>
        <v>-0.30434782608695654</v>
      </c>
      <c r="D43" s="35">
        <f t="shared" si="0"/>
        <v>0.42499999999999999</v>
      </c>
    </row>
    <row r="44" spans="2:4" ht="17.100000000000001" customHeight="1" thickBot="1" x14ac:dyDescent="0.25">
      <c r="B44" s="53" t="s">
        <v>193</v>
      </c>
      <c r="C44" s="35">
        <f t="shared" si="0"/>
        <v>-0.25</v>
      </c>
      <c r="D44" s="35">
        <f t="shared" si="0"/>
        <v>-0.44444444444444442</v>
      </c>
    </row>
    <row r="45" spans="2:4" ht="17.100000000000001" customHeight="1" thickBot="1" x14ac:dyDescent="0.25">
      <c r="B45" s="55" t="s">
        <v>194</v>
      </c>
      <c r="C45" s="61">
        <f t="shared" si="0"/>
        <v>-4.1237113402061855E-2</v>
      </c>
      <c r="D45" s="61">
        <f t="shared" si="0"/>
        <v>4.6199701937406856E-2</v>
      </c>
    </row>
    <row r="51" spans="2:11" ht="39" customHeight="1" x14ac:dyDescent="0.2">
      <c r="C51" s="37" t="s">
        <v>106</v>
      </c>
      <c r="D51" s="37" t="s">
        <v>301</v>
      </c>
      <c r="E51" s="37" t="s">
        <v>303</v>
      </c>
      <c r="F51" s="59" t="s">
        <v>310</v>
      </c>
      <c r="G51" s="37" t="s">
        <v>325</v>
      </c>
      <c r="H51" s="37" t="s">
        <v>327</v>
      </c>
      <c r="I51" s="113">
        <v>45658</v>
      </c>
      <c r="J51" s="113"/>
      <c r="K51" s="110"/>
    </row>
    <row r="52" spans="2:11" ht="15" thickBot="1" x14ac:dyDescent="0.25">
      <c r="B52" s="53" t="s">
        <v>177</v>
      </c>
      <c r="C52" s="100">
        <f t="shared" ref="C52:H53" si="1">+C6/$I52*100000</f>
        <v>2.2718674875078371</v>
      </c>
      <c r="D52" s="100">
        <f t="shared" ref="D52:H52" si="2">+D6/$I52*100000</f>
        <v>2.2605646641869028</v>
      </c>
      <c r="E52" s="100">
        <f t="shared" si="2"/>
        <v>2.0684166677310158</v>
      </c>
      <c r="F52" s="100">
        <f t="shared" si="2"/>
        <v>2.1814449009403609</v>
      </c>
      <c r="G52" s="100">
        <f t="shared" si="2"/>
        <v>2.0797194910519505</v>
      </c>
      <c r="H52" s="100">
        <f t="shared" si="2"/>
        <v>2.1249307843356884</v>
      </c>
      <c r="I52" s="39">
        <v>8847347</v>
      </c>
    </row>
    <row r="53" spans="2:11" ht="15" thickBot="1" x14ac:dyDescent="0.25">
      <c r="B53" s="53" t="s">
        <v>178</v>
      </c>
      <c r="C53" s="100">
        <f t="shared" si="1"/>
        <v>1.6854496596490893</v>
      </c>
      <c r="D53" s="100">
        <f t="shared" si="1"/>
        <v>1.9785713395880615</v>
      </c>
      <c r="E53" s="100">
        <f t="shared" si="1"/>
        <v>1.1724867197558884</v>
      </c>
      <c r="F53" s="100">
        <f t="shared" si="1"/>
        <v>2.9312167993897207</v>
      </c>
      <c r="G53" s="100">
        <f t="shared" si="1"/>
        <v>1.7587300796338323</v>
      </c>
      <c r="H53" s="100">
        <f t="shared" si="1"/>
        <v>1.8320104996185755</v>
      </c>
      <c r="I53" s="39">
        <v>1364621</v>
      </c>
    </row>
    <row r="54" spans="2:11" ht="15" thickBot="1" x14ac:dyDescent="0.25">
      <c r="B54" s="53" t="s">
        <v>179</v>
      </c>
      <c r="C54" s="100">
        <f t="shared" ref="C54:H54" si="3">+C8/$I54*100000</f>
        <v>1.3791364241750794</v>
      </c>
      <c r="D54" s="100">
        <f t="shared" si="3"/>
        <v>1.3791364241750794</v>
      </c>
      <c r="E54" s="100">
        <f t="shared" si="3"/>
        <v>1.3791364241750794</v>
      </c>
      <c r="F54" s="100">
        <f t="shared" si="3"/>
        <v>2.2657241254304878</v>
      </c>
      <c r="G54" s="100">
        <f t="shared" si="3"/>
        <v>1.7731754025108164</v>
      </c>
      <c r="H54" s="100">
        <f t="shared" si="3"/>
        <v>1.6746656579268822</v>
      </c>
      <c r="I54" s="39">
        <v>1015128</v>
      </c>
    </row>
    <row r="55" spans="2:11" ht="15" thickBot="1" x14ac:dyDescent="0.25">
      <c r="B55" s="53" t="s">
        <v>180</v>
      </c>
      <c r="C55" s="100">
        <f t="shared" ref="C55:H55" si="4">+C9/$I55*100000</f>
        <v>2.1602696016462857</v>
      </c>
      <c r="D55" s="100">
        <f t="shared" si="4"/>
        <v>2.8803594688617138</v>
      </c>
      <c r="E55" s="100">
        <f t="shared" si="4"/>
        <v>1.760219675415492</v>
      </c>
      <c r="F55" s="100">
        <f t="shared" si="4"/>
        <v>2.4803095426309203</v>
      </c>
      <c r="G55" s="100">
        <f t="shared" si="4"/>
        <v>4.0004992623079358</v>
      </c>
      <c r="H55" s="100">
        <f t="shared" si="4"/>
        <v>3.5204393508309839</v>
      </c>
      <c r="I55" s="39">
        <v>1249844</v>
      </c>
    </row>
    <row r="56" spans="2:11" ht="15" thickBot="1" x14ac:dyDescent="0.25">
      <c r="B56" s="53" t="s">
        <v>181</v>
      </c>
      <c r="C56" s="100">
        <f t="shared" ref="C56:H56" si="5">+C10/$I56*100000</f>
        <v>1.4166400308827527</v>
      </c>
      <c r="D56" s="100">
        <f t="shared" si="5"/>
        <v>0.97394002123189238</v>
      </c>
      <c r="E56" s="100">
        <f t="shared" si="5"/>
        <v>0.70832001544137635</v>
      </c>
      <c r="F56" s="100">
        <f t="shared" si="5"/>
        <v>0.97394002123189238</v>
      </c>
      <c r="G56" s="100">
        <f t="shared" si="5"/>
        <v>0.75259001640646239</v>
      </c>
      <c r="H56" s="100">
        <f t="shared" si="5"/>
        <v>0.66405001447629031</v>
      </c>
      <c r="I56" s="39">
        <v>2258866</v>
      </c>
    </row>
    <row r="57" spans="2:11" ht="15" thickBot="1" x14ac:dyDescent="0.25">
      <c r="B57" s="53" t="s">
        <v>182</v>
      </c>
      <c r="C57" s="100">
        <f t="shared" ref="C57:H57" si="6">+C11/$I57*100000</f>
        <v>1.6845708471538334</v>
      </c>
      <c r="D57" s="100">
        <f t="shared" si="6"/>
        <v>1.6845708471538334</v>
      </c>
      <c r="E57" s="100">
        <f t="shared" si="6"/>
        <v>0.50537125414615003</v>
      </c>
      <c r="F57" s="100">
        <f t="shared" si="6"/>
        <v>0.50537125414615003</v>
      </c>
      <c r="G57" s="100">
        <f t="shared" si="6"/>
        <v>0.33691416943076669</v>
      </c>
      <c r="H57" s="100">
        <f t="shared" si="6"/>
        <v>0.84228542357691671</v>
      </c>
      <c r="I57" s="39">
        <v>593623</v>
      </c>
    </row>
    <row r="58" spans="2:11" ht="15" thickBot="1" x14ac:dyDescent="0.25">
      <c r="B58" s="53" t="s">
        <v>195</v>
      </c>
      <c r="C58" s="100">
        <f t="shared" ref="C58:H58" si="7">+C12/$I58*100000</f>
        <v>1.1660734268107766</v>
      </c>
      <c r="D58" s="100">
        <f t="shared" si="7"/>
        <v>1.2493643858686894</v>
      </c>
      <c r="E58" s="100">
        <f t="shared" si="7"/>
        <v>1.3743008244555581</v>
      </c>
      <c r="F58" s="100">
        <f t="shared" si="7"/>
        <v>2.0406284969188593</v>
      </c>
      <c r="G58" s="100">
        <f t="shared" si="7"/>
        <v>1.2493643858686894</v>
      </c>
      <c r="H58" s="100">
        <f t="shared" si="7"/>
        <v>3.2067019237296357</v>
      </c>
      <c r="I58" s="39">
        <v>2401221</v>
      </c>
    </row>
    <row r="59" spans="2:11" ht="15" thickBot="1" x14ac:dyDescent="0.25">
      <c r="B59" s="53" t="s">
        <v>184</v>
      </c>
      <c r="C59" s="100">
        <f t="shared" ref="C59:H59" si="8">+C13/$I59*100000</f>
        <v>2.633586314380604</v>
      </c>
      <c r="D59" s="100">
        <f t="shared" si="8"/>
        <v>2.1633030439554961</v>
      </c>
      <c r="E59" s="100">
        <f t="shared" si="8"/>
        <v>1.4108498112753236</v>
      </c>
      <c r="F59" s="100">
        <f t="shared" si="8"/>
        <v>1.8811330817004315</v>
      </c>
      <c r="G59" s="100">
        <f t="shared" si="8"/>
        <v>2.3984446791680503</v>
      </c>
      <c r="H59" s="100">
        <f t="shared" si="8"/>
        <v>1.9751897357854529</v>
      </c>
      <c r="I59" s="39">
        <v>2126378</v>
      </c>
    </row>
    <row r="60" spans="2:11" ht="15" thickBot="1" x14ac:dyDescent="0.25">
      <c r="B60" s="53" t="s">
        <v>185</v>
      </c>
      <c r="C60" s="100">
        <f t="shared" ref="C60:H60" si="9">+C14/$I60*100000</f>
        <v>5.2067139283659563</v>
      </c>
      <c r="D60" s="100">
        <f t="shared" si="9"/>
        <v>4.8005163878551365</v>
      </c>
      <c r="E60" s="100">
        <f t="shared" si="9"/>
        <v>3.7050139301138358</v>
      </c>
      <c r="F60" s="100">
        <f t="shared" si="9"/>
        <v>5.4282762231900392</v>
      </c>
      <c r="G60" s="100">
        <f t="shared" si="9"/>
        <v>5.9329458947337841</v>
      </c>
      <c r="H60" s="100">
        <f t="shared" si="9"/>
        <v>4.9974606499209884</v>
      </c>
      <c r="I60" s="39">
        <v>8124126</v>
      </c>
    </row>
    <row r="61" spans="2:11" ht="15" thickBot="1" x14ac:dyDescent="0.25">
      <c r="B61" s="53" t="s">
        <v>196</v>
      </c>
      <c r="C61" s="100">
        <f t="shared" ref="C61:H61" si="10">+C15/$I61*100000</f>
        <v>3.6680797068190523</v>
      </c>
      <c r="D61" s="100">
        <f t="shared" si="10"/>
        <v>3.48375409341106</v>
      </c>
      <c r="E61" s="100">
        <f t="shared" si="10"/>
        <v>2.5252609036894982</v>
      </c>
      <c r="F61" s="100">
        <f t="shared" si="10"/>
        <v>3.8892704429086433</v>
      </c>
      <c r="G61" s="100">
        <f t="shared" si="10"/>
        <v>2.8939121305054836</v>
      </c>
      <c r="H61" s="100">
        <f t="shared" si="10"/>
        <v>3.2072656732990712</v>
      </c>
      <c r="I61" s="39">
        <v>5425182</v>
      </c>
    </row>
    <row r="62" spans="2:11" ht="15" thickBot="1" x14ac:dyDescent="0.25">
      <c r="B62" s="53" t="s">
        <v>187</v>
      </c>
      <c r="C62" s="100">
        <f t="shared" ref="C62:H62" si="11">+C16/$I62*100000</f>
        <v>1.9936488045227347</v>
      </c>
      <c r="D62" s="100">
        <f t="shared" si="11"/>
        <v>2.7531340633885386</v>
      </c>
      <c r="E62" s="100">
        <f t="shared" si="11"/>
        <v>2.2784557765974109</v>
      </c>
      <c r="F62" s="100">
        <f t="shared" si="11"/>
        <v>1.5189705177316075</v>
      </c>
      <c r="G62" s="100">
        <f t="shared" si="11"/>
        <v>1.2341635456569311</v>
      </c>
      <c r="H62" s="100">
        <f t="shared" si="11"/>
        <v>1.6139061750898329</v>
      </c>
      <c r="I62" s="39">
        <v>1053345</v>
      </c>
    </row>
    <row r="63" spans="2:11" ht="15" thickBot="1" x14ac:dyDescent="0.25">
      <c r="B63" s="53" t="s">
        <v>188</v>
      </c>
      <c r="C63" s="100">
        <f t="shared" ref="C63:H63" si="12">+C17/$I63*100000</f>
        <v>2.0259759586641968</v>
      </c>
      <c r="D63" s="100">
        <f t="shared" si="12"/>
        <v>3.7572645051590556</v>
      </c>
      <c r="E63" s="100">
        <f t="shared" si="12"/>
        <v>1.4366011343255212</v>
      </c>
      <c r="F63" s="100">
        <f t="shared" si="12"/>
        <v>2.0996478117065309</v>
      </c>
      <c r="G63" s="100">
        <f t="shared" si="12"/>
        <v>1.7681244730160262</v>
      </c>
      <c r="H63" s="100">
        <f t="shared" si="12"/>
        <v>2.6153507830028722</v>
      </c>
      <c r="I63" s="39">
        <v>2714741</v>
      </c>
    </row>
    <row r="64" spans="2:11" ht="15" thickBot="1" x14ac:dyDescent="0.25">
      <c r="B64" s="53" t="s">
        <v>189</v>
      </c>
      <c r="C64" s="100">
        <f t="shared" ref="C64:H64" si="13">+C18/$I64*100000</f>
        <v>3.1909423344709205</v>
      </c>
      <c r="D64" s="100">
        <f t="shared" si="13"/>
        <v>1.9679820565018893</v>
      </c>
      <c r="E64" s="100">
        <f t="shared" si="13"/>
        <v>2.9379160700635349</v>
      </c>
      <c r="F64" s="100">
        <f t="shared" si="13"/>
        <v>3.7110518779749913</v>
      </c>
      <c r="G64" s="100">
        <f t="shared" si="13"/>
        <v>2.8535739819277399</v>
      </c>
      <c r="H64" s="100">
        <f t="shared" si="13"/>
        <v>2.6989468203454483</v>
      </c>
      <c r="I64" s="39">
        <v>7113886</v>
      </c>
    </row>
    <row r="65" spans="2:9" ht="15" thickBot="1" x14ac:dyDescent="0.25">
      <c r="B65" s="53" t="s">
        <v>190</v>
      </c>
      <c r="C65" s="100">
        <f t="shared" ref="C65:H65" si="14">+C19/$I65*100000</f>
        <v>2.8355584065169954</v>
      </c>
      <c r="D65" s="100">
        <f t="shared" si="14"/>
        <v>3.0245956336181283</v>
      </c>
      <c r="E65" s="100">
        <f t="shared" si="14"/>
        <v>2.0794094981124633</v>
      </c>
      <c r="F65" s="100">
        <f t="shared" si="14"/>
        <v>4.0958065871912153</v>
      </c>
      <c r="G65" s="100">
        <f t="shared" si="14"/>
        <v>3.0245956336181283</v>
      </c>
      <c r="H65" s="100">
        <f t="shared" si="14"/>
        <v>3.6547197239552385</v>
      </c>
      <c r="I65" s="39">
        <v>1586989</v>
      </c>
    </row>
    <row r="66" spans="2:9" ht="15" thickBot="1" x14ac:dyDescent="0.25">
      <c r="B66" s="53" t="s">
        <v>191</v>
      </c>
      <c r="C66" s="100">
        <f t="shared" ref="C66:H66" si="15">+C20/$I66*100000</f>
        <v>3.0708309083517826</v>
      </c>
      <c r="D66" s="100">
        <f t="shared" si="15"/>
        <v>1.4623004325484681</v>
      </c>
      <c r="E66" s="100">
        <f t="shared" si="15"/>
        <v>3.0708309083517826</v>
      </c>
      <c r="F66" s="100">
        <f t="shared" si="15"/>
        <v>2.1934506488227021</v>
      </c>
      <c r="G66" s="100">
        <f t="shared" si="15"/>
        <v>2.4859107353323955</v>
      </c>
      <c r="H66" s="100">
        <f t="shared" si="15"/>
        <v>1.6085304758033148</v>
      </c>
      <c r="I66" s="39">
        <v>683854</v>
      </c>
    </row>
    <row r="67" spans="2:9" ht="15" thickBot="1" x14ac:dyDescent="0.25">
      <c r="B67" s="53" t="s">
        <v>192</v>
      </c>
      <c r="C67" s="100">
        <f t="shared" ref="C67:H67" si="16">+C21/$I67*100000</f>
        <v>3.0771385109236187</v>
      </c>
      <c r="D67" s="100">
        <f t="shared" si="16"/>
        <v>1.7838484121296339</v>
      </c>
      <c r="E67" s="100">
        <f t="shared" si="16"/>
        <v>2.1406180945555611</v>
      </c>
      <c r="F67" s="100">
        <f t="shared" si="16"/>
        <v>2.943349880013896</v>
      </c>
      <c r="G67" s="100">
        <f t="shared" si="16"/>
        <v>2.1406180945555611</v>
      </c>
      <c r="H67" s="100">
        <f t="shared" si="16"/>
        <v>2.5419839872847287</v>
      </c>
      <c r="I67" s="39">
        <v>2242343</v>
      </c>
    </row>
    <row r="68" spans="2:9" ht="15" thickBot="1" x14ac:dyDescent="0.25">
      <c r="B68" s="53" t="s">
        <v>193</v>
      </c>
      <c r="C68" s="100">
        <f t="shared" ref="C68:H68" si="17">+C22/$I68*100000</f>
        <v>1.2239789720412604</v>
      </c>
      <c r="D68" s="100">
        <f t="shared" si="17"/>
        <v>2.7539526870928359</v>
      </c>
      <c r="E68" s="100">
        <f t="shared" si="17"/>
        <v>1.5299737150515755</v>
      </c>
      <c r="F68" s="100">
        <f t="shared" si="17"/>
        <v>1.5299737150515755</v>
      </c>
      <c r="G68" s="100">
        <f t="shared" si="17"/>
        <v>0.91798422903094534</v>
      </c>
      <c r="H68" s="100">
        <f t="shared" si="17"/>
        <v>1.5299737150515755</v>
      </c>
      <c r="I68" s="39">
        <v>326803</v>
      </c>
    </row>
    <row r="69" spans="2:9" ht="15" thickBot="1" x14ac:dyDescent="0.25">
      <c r="B69" s="55" t="s">
        <v>194</v>
      </c>
      <c r="C69" s="101">
        <f t="shared" ref="C69:H69" si="18">+C23/$I69*100000</f>
        <v>2.9616332925197875</v>
      </c>
      <c r="D69" s="101">
        <f t="shared" si="18"/>
        <v>2.7316232842347454</v>
      </c>
      <c r="E69" s="101">
        <f t="shared" si="18"/>
        <v>2.3082420300463498</v>
      </c>
      <c r="F69" s="101">
        <f t="shared" si="18"/>
        <v>3.1366851572322969</v>
      </c>
      <c r="G69" s="101">
        <f t="shared" si="18"/>
        <v>2.839504084580827</v>
      </c>
      <c r="H69" s="101">
        <f t="shared" si="18"/>
        <v>2.8578234657716712</v>
      </c>
      <c r="I69" s="39">
        <v>49128297</v>
      </c>
    </row>
    <row r="70" spans="2:9" ht="13.5" thickBot="1" x14ac:dyDescent="0.25">
      <c r="C70" s="100"/>
      <c r="D70" s="100"/>
      <c r="E70" s="100"/>
      <c r="F70" s="100"/>
    </row>
    <row r="71" spans="2:9" ht="13.5" thickBot="1" x14ac:dyDescent="0.25">
      <c r="C71" s="100"/>
      <c r="D71" s="100"/>
      <c r="E71" s="100"/>
      <c r="F71" s="100"/>
      <c r="G71" s="100"/>
    </row>
  </sheetData>
  <phoneticPr fontId="0" type="noConversion"/>
  <pageMargins left="0.78740157480314965" right="0.78740157480314965" top="0.98425196850393704" bottom="0.98425196850393704" header="0" footer="0"/>
  <pageSetup paperSize="9"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DF6A0-F3CB-4BC9-A991-D55D30459AA7}">
  <sheetPr codeName="Hoja8"/>
  <dimension ref="A1:AE74"/>
  <sheetViews>
    <sheetView zoomScaleNormal="100" workbookViewId="0"/>
  </sheetViews>
  <sheetFormatPr baseColWidth="10" defaultColWidth="11.42578125" defaultRowHeight="12.75" x14ac:dyDescent="0.2"/>
  <cols>
    <col min="1" max="1" width="6.7109375" style="12" customWidth="1"/>
    <col min="2" max="2" width="35.42578125" style="12" customWidth="1"/>
    <col min="3" max="8" width="12.42578125" style="12" customWidth="1"/>
    <col min="9" max="9" width="0.28515625" style="12" hidden="1" customWidth="1"/>
    <col min="10" max="10" width="12.42578125" style="12" customWidth="1"/>
    <col min="11" max="11" width="11.7109375" style="12" customWidth="1"/>
    <col min="12" max="12" width="14.85546875" style="12" customWidth="1"/>
    <col min="13" max="13" width="15.5703125" style="12" customWidth="1"/>
    <col min="14" max="14" width="11.5703125" style="12" customWidth="1"/>
    <col min="15" max="15" width="16.140625" style="12" customWidth="1"/>
    <col min="16" max="16" width="13.42578125" style="12" customWidth="1"/>
    <col min="17" max="17" width="11.42578125" style="12" customWidth="1"/>
    <col min="18" max="61" width="12.42578125" style="12" customWidth="1"/>
    <col min="62" max="16384" width="11.42578125" style="12"/>
  </cols>
  <sheetData>
    <row r="1" spans="1:8" ht="15" x14ac:dyDescent="0.2">
      <c r="C1" s="51"/>
      <c r="D1" s="51"/>
    </row>
    <row r="2" spans="1:8" ht="40.5" customHeight="1" x14ac:dyDescent="0.2">
      <c r="B2" s="10"/>
      <c r="C2" s="20"/>
      <c r="D2" s="51"/>
    </row>
    <row r="3" spans="1:8" ht="27.95" customHeight="1" x14ac:dyDescent="0.2">
      <c r="B3" s="52"/>
      <c r="C3" s="11"/>
    </row>
    <row r="4" spans="1:8" ht="23.25" customHeight="1" x14ac:dyDescent="0.2"/>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10</v>
      </c>
      <c r="D6" s="39">
        <v>29</v>
      </c>
      <c r="E6" s="39">
        <v>17</v>
      </c>
      <c r="F6" s="39">
        <v>15</v>
      </c>
      <c r="G6" s="39">
        <v>23</v>
      </c>
      <c r="H6" s="39">
        <v>3</v>
      </c>
    </row>
    <row r="7" spans="1:8" ht="17.100000000000001" customHeight="1" thickBot="1" x14ac:dyDescent="0.25">
      <c r="B7" s="53" t="s">
        <v>178</v>
      </c>
      <c r="C7" s="39">
        <v>4</v>
      </c>
      <c r="D7" s="39">
        <v>6</v>
      </c>
      <c r="E7" s="39">
        <v>0</v>
      </c>
      <c r="F7" s="39">
        <v>6</v>
      </c>
      <c r="G7" s="39">
        <v>8</v>
      </c>
      <c r="H7" s="39">
        <v>6</v>
      </c>
    </row>
    <row r="8" spans="1:8" ht="17.100000000000001" customHeight="1" thickBot="1" x14ac:dyDescent="0.25">
      <c r="B8" s="53" t="s">
        <v>179</v>
      </c>
      <c r="C8" s="39">
        <v>23</v>
      </c>
      <c r="D8" s="39">
        <v>3</v>
      </c>
      <c r="E8" s="39">
        <v>10</v>
      </c>
      <c r="F8" s="39">
        <v>2</v>
      </c>
      <c r="G8" s="39">
        <v>7</v>
      </c>
      <c r="H8" s="39">
        <v>7</v>
      </c>
    </row>
    <row r="9" spans="1:8" ht="17.100000000000001" customHeight="1" thickBot="1" x14ac:dyDescent="0.25">
      <c r="B9" s="53" t="s">
        <v>180</v>
      </c>
      <c r="C9" s="39">
        <v>9</v>
      </c>
      <c r="D9" s="39">
        <v>8</v>
      </c>
      <c r="E9" s="39">
        <v>0</v>
      </c>
      <c r="F9" s="39">
        <v>5</v>
      </c>
      <c r="G9" s="39">
        <v>1</v>
      </c>
      <c r="H9" s="39">
        <v>0</v>
      </c>
    </row>
    <row r="10" spans="1:8" ht="17.100000000000001" customHeight="1" thickBot="1" x14ac:dyDescent="0.25">
      <c r="B10" s="53" t="s">
        <v>181</v>
      </c>
      <c r="C10" s="39">
        <v>15</v>
      </c>
      <c r="D10" s="39">
        <v>6</v>
      </c>
      <c r="E10" s="39">
        <v>0</v>
      </c>
      <c r="F10" s="39">
        <v>24</v>
      </c>
      <c r="G10" s="39">
        <v>14</v>
      </c>
      <c r="H10" s="39">
        <v>12</v>
      </c>
    </row>
    <row r="11" spans="1:8" ht="17.100000000000001" customHeight="1" thickBot="1" x14ac:dyDescent="0.25">
      <c r="A11" s="66"/>
      <c r="B11" s="53" t="s">
        <v>182</v>
      </c>
      <c r="C11" s="39">
        <v>12</v>
      </c>
      <c r="D11" s="39">
        <v>12</v>
      </c>
      <c r="E11" s="39">
        <v>5</v>
      </c>
      <c r="F11" s="39">
        <v>22</v>
      </c>
      <c r="G11" s="39">
        <v>7</v>
      </c>
      <c r="H11" s="39">
        <v>4</v>
      </c>
    </row>
    <row r="12" spans="1:8" ht="17.100000000000001" customHeight="1" thickBot="1" x14ac:dyDescent="0.25">
      <c r="A12" s="66"/>
      <c r="B12" s="53" t="s">
        <v>183</v>
      </c>
      <c r="C12" s="39">
        <v>16</v>
      </c>
      <c r="D12" s="39">
        <v>19</v>
      </c>
      <c r="E12" s="39">
        <v>13</v>
      </c>
      <c r="F12" s="39">
        <v>10</v>
      </c>
      <c r="G12" s="39">
        <v>17</v>
      </c>
      <c r="H12" s="39">
        <v>6</v>
      </c>
    </row>
    <row r="13" spans="1:8" ht="17.100000000000001" customHeight="1" thickBot="1" x14ac:dyDescent="0.25">
      <c r="A13" s="66"/>
      <c r="B13" s="53" t="s">
        <v>184</v>
      </c>
      <c r="C13" s="39">
        <v>30</v>
      </c>
      <c r="D13" s="39">
        <v>22</v>
      </c>
      <c r="E13" s="39">
        <v>13</v>
      </c>
      <c r="F13" s="39">
        <v>19</v>
      </c>
      <c r="G13" s="39">
        <v>20</v>
      </c>
      <c r="H13" s="39">
        <v>14</v>
      </c>
    </row>
    <row r="14" spans="1:8" ht="17.100000000000001" customHeight="1" thickBot="1" x14ac:dyDescent="0.25">
      <c r="A14" s="66"/>
      <c r="B14" s="53" t="s">
        <v>185</v>
      </c>
      <c r="C14" s="39">
        <v>414</v>
      </c>
      <c r="D14" s="39">
        <v>384</v>
      </c>
      <c r="E14" s="39">
        <v>347</v>
      </c>
      <c r="F14" s="39">
        <v>299</v>
      </c>
      <c r="G14" s="39">
        <v>387</v>
      </c>
      <c r="H14" s="39">
        <v>423</v>
      </c>
    </row>
    <row r="15" spans="1:8" ht="17.100000000000001" customHeight="1" thickBot="1" x14ac:dyDescent="0.25">
      <c r="A15" s="66"/>
      <c r="B15" s="53" t="s">
        <v>186</v>
      </c>
      <c r="C15" s="39">
        <v>64</v>
      </c>
      <c r="D15" s="39">
        <v>58</v>
      </c>
      <c r="E15" s="39">
        <v>44</v>
      </c>
      <c r="F15" s="39">
        <v>55</v>
      </c>
      <c r="G15" s="39">
        <v>109</v>
      </c>
      <c r="H15" s="39">
        <v>80</v>
      </c>
    </row>
    <row r="16" spans="1:8" ht="17.100000000000001" customHeight="1" thickBot="1" x14ac:dyDescent="0.25">
      <c r="B16" s="53" t="s">
        <v>187</v>
      </c>
      <c r="C16" s="39">
        <v>26</v>
      </c>
      <c r="D16" s="39">
        <v>47</v>
      </c>
      <c r="E16" s="39">
        <v>36</v>
      </c>
      <c r="F16" s="39">
        <v>44</v>
      </c>
      <c r="G16" s="39">
        <v>11</v>
      </c>
      <c r="H16" s="39">
        <v>18</v>
      </c>
    </row>
    <row r="17" spans="1:31" ht="17.100000000000001" customHeight="1" thickBot="1" x14ac:dyDescent="0.25">
      <c r="B17" s="53" t="s">
        <v>188</v>
      </c>
      <c r="C17" s="39">
        <v>14</v>
      </c>
      <c r="D17" s="39">
        <v>31</v>
      </c>
      <c r="E17" s="39">
        <v>28</v>
      </c>
      <c r="F17" s="39">
        <v>29</v>
      </c>
      <c r="G17" s="39">
        <v>18</v>
      </c>
      <c r="H17" s="39">
        <v>20</v>
      </c>
    </row>
    <row r="18" spans="1:31" ht="17.100000000000001" customHeight="1" thickBot="1" x14ac:dyDescent="0.25">
      <c r="B18" s="53" t="s">
        <v>189</v>
      </c>
      <c r="C18" s="39">
        <v>50</v>
      </c>
      <c r="D18" s="39">
        <v>52</v>
      </c>
      <c r="E18" s="39">
        <v>59</v>
      </c>
      <c r="F18" s="39">
        <v>47</v>
      </c>
      <c r="G18" s="39">
        <v>51</v>
      </c>
      <c r="H18" s="39">
        <v>34</v>
      </c>
    </row>
    <row r="19" spans="1:31" ht="17.100000000000001" customHeight="1" thickBot="1" x14ac:dyDescent="0.25">
      <c r="B19" s="53" t="s">
        <v>190</v>
      </c>
      <c r="C19" s="39">
        <v>11</v>
      </c>
      <c r="D19" s="39">
        <v>17</v>
      </c>
      <c r="E19" s="39">
        <v>8</v>
      </c>
      <c r="F19" s="39">
        <v>15</v>
      </c>
      <c r="G19" s="39">
        <v>2</v>
      </c>
      <c r="H19" s="39">
        <v>3</v>
      </c>
    </row>
    <row r="20" spans="1:31" ht="17.100000000000001" customHeight="1" thickBot="1" x14ac:dyDescent="0.25">
      <c r="B20" s="53" t="s">
        <v>191</v>
      </c>
      <c r="C20" s="39">
        <v>3</v>
      </c>
      <c r="D20" s="39">
        <v>7</v>
      </c>
      <c r="E20" s="39">
        <v>4</v>
      </c>
      <c r="F20" s="39">
        <v>1</v>
      </c>
      <c r="G20" s="39">
        <v>19</v>
      </c>
      <c r="H20" s="39">
        <v>32</v>
      </c>
    </row>
    <row r="21" spans="1:31" ht="17.100000000000001" customHeight="1" thickBot="1" x14ac:dyDescent="0.25">
      <c r="B21" s="53" t="s">
        <v>192</v>
      </c>
      <c r="C21" s="39">
        <v>22</v>
      </c>
      <c r="D21" s="39">
        <v>49</v>
      </c>
      <c r="E21" s="39">
        <v>16</v>
      </c>
      <c r="F21" s="39">
        <v>16</v>
      </c>
      <c r="G21" s="39">
        <v>11</v>
      </c>
      <c r="H21" s="39">
        <v>7</v>
      </c>
    </row>
    <row r="22" spans="1:31" ht="17.100000000000001" customHeight="1" thickBot="1" x14ac:dyDescent="0.25">
      <c r="B22" s="53" t="s">
        <v>193</v>
      </c>
      <c r="C22" s="39">
        <v>6</v>
      </c>
      <c r="D22" s="39">
        <v>3</v>
      </c>
      <c r="E22" s="39">
        <v>1</v>
      </c>
      <c r="F22" s="39">
        <v>4</v>
      </c>
      <c r="G22" s="39">
        <v>1</v>
      </c>
      <c r="H22" s="39">
        <v>3</v>
      </c>
    </row>
    <row r="23" spans="1:31" ht="17.100000000000001" customHeight="1" thickBot="1" x14ac:dyDescent="0.25">
      <c r="B23" s="55" t="s">
        <v>194</v>
      </c>
      <c r="C23" s="56">
        <v>729</v>
      </c>
      <c r="D23" s="56">
        <v>753</v>
      </c>
      <c r="E23" s="56">
        <v>601</v>
      </c>
      <c r="F23" s="56">
        <v>613</v>
      </c>
      <c r="G23" s="56">
        <v>706</v>
      </c>
      <c r="H23" s="56">
        <v>672</v>
      </c>
    </row>
    <row r="24" spans="1:31" ht="33" customHeight="1" x14ac:dyDescent="0.2">
      <c r="C24" s="18"/>
      <c r="G24" s="18"/>
      <c r="H24" s="13"/>
    </row>
    <row r="25" spans="1:31" ht="30.75" customHeight="1" x14ac:dyDescent="0.2">
      <c r="B25" s="57"/>
      <c r="C25" s="57"/>
      <c r="D25" s="57"/>
      <c r="E25" s="57"/>
      <c r="F25" s="62"/>
      <c r="G25" s="62"/>
    </row>
    <row r="26" spans="1:31" ht="15.75" customHeight="1" x14ac:dyDescent="0.2"/>
    <row r="27" spans="1:31" s="58" customFormat="1" ht="39" customHeight="1" x14ac:dyDescent="0.2">
      <c r="A27" s="12"/>
      <c r="C27" s="38" t="s">
        <v>325</v>
      </c>
      <c r="D27" s="38" t="s">
        <v>327</v>
      </c>
      <c r="Y27" s="179"/>
      <c r="Z27" s="179"/>
      <c r="AA27" s="179"/>
      <c r="AB27" s="179"/>
      <c r="AC27" s="179"/>
      <c r="AD27" s="179"/>
      <c r="AE27" s="179"/>
    </row>
    <row r="28" spans="1:31" ht="17.100000000000001" customHeight="1" thickBot="1" x14ac:dyDescent="0.25">
      <c r="B28" s="53" t="s">
        <v>177</v>
      </c>
      <c r="C28" s="35">
        <f>+IF(C6&gt;0,(G6-C6)/C6,"-")</f>
        <v>1.3</v>
      </c>
      <c r="D28" s="35">
        <f>+IF(D6&gt;0,(H6-D6)/D6,"-")</f>
        <v>-0.89655172413793105</v>
      </c>
      <c r="Y28" s="178"/>
      <c r="Z28" s="178"/>
      <c r="AA28" s="178"/>
      <c r="AB28" s="178"/>
      <c r="AC28" s="178"/>
      <c r="AD28" s="178"/>
      <c r="AE28" s="178"/>
    </row>
    <row r="29" spans="1:31" ht="17.100000000000001" customHeight="1" thickBot="1" x14ac:dyDescent="0.25">
      <c r="B29" s="53" t="s">
        <v>178</v>
      </c>
      <c r="C29" s="35">
        <f t="shared" ref="C29:C30" si="0">+IF(C7&gt;0,(G7-C7)/C7,"-")</f>
        <v>1</v>
      </c>
      <c r="D29" s="35">
        <f t="shared" ref="D29:D45" si="1">+IF(D7&gt;0,(H7-D7)/D7,"-")</f>
        <v>0</v>
      </c>
    </row>
    <row r="30" spans="1:31" ht="17.100000000000001" customHeight="1" thickBot="1" x14ac:dyDescent="0.25">
      <c r="B30" s="53" t="s">
        <v>179</v>
      </c>
      <c r="C30" s="35">
        <f t="shared" si="0"/>
        <v>-0.69565217391304346</v>
      </c>
      <c r="D30" s="35">
        <f t="shared" si="1"/>
        <v>1.3333333333333333</v>
      </c>
    </row>
    <row r="31" spans="1:31" ht="17.100000000000001" customHeight="1" thickBot="1" x14ac:dyDescent="0.25">
      <c r="B31" s="53" t="s">
        <v>180</v>
      </c>
      <c r="C31" s="35">
        <f t="shared" ref="C31:C44" si="2">+IF(C9&gt;0,(G9-C9)/C9,"-")</f>
        <v>-0.88888888888888884</v>
      </c>
      <c r="D31" s="35">
        <f t="shared" si="1"/>
        <v>-1</v>
      </c>
    </row>
    <row r="32" spans="1:31" ht="17.100000000000001" customHeight="1" thickBot="1" x14ac:dyDescent="0.25">
      <c r="B32" s="53" t="s">
        <v>181</v>
      </c>
      <c r="C32" s="35">
        <f t="shared" si="2"/>
        <v>-6.6666666666666666E-2</v>
      </c>
      <c r="D32" s="35">
        <f t="shared" si="1"/>
        <v>1</v>
      </c>
    </row>
    <row r="33" spans="2:7" ht="17.100000000000001" customHeight="1" thickBot="1" x14ac:dyDescent="0.25">
      <c r="B33" s="53" t="s">
        <v>182</v>
      </c>
      <c r="C33" s="35">
        <f t="shared" si="2"/>
        <v>-0.41666666666666669</v>
      </c>
      <c r="D33" s="35">
        <f t="shared" si="1"/>
        <v>-0.66666666666666663</v>
      </c>
    </row>
    <row r="34" spans="2:7" ht="17.100000000000001" customHeight="1" thickBot="1" x14ac:dyDescent="0.25">
      <c r="B34" s="53" t="s">
        <v>183</v>
      </c>
      <c r="C34" s="35">
        <f t="shared" si="2"/>
        <v>6.25E-2</v>
      </c>
      <c r="D34" s="35">
        <f t="shared" si="1"/>
        <v>-0.68421052631578949</v>
      </c>
    </row>
    <row r="35" spans="2:7" ht="17.100000000000001" customHeight="1" thickBot="1" x14ac:dyDescent="0.25">
      <c r="B35" s="53" t="s">
        <v>184</v>
      </c>
      <c r="C35" s="35">
        <f t="shared" si="2"/>
        <v>-0.33333333333333331</v>
      </c>
      <c r="D35" s="35">
        <f t="shared" si="1"/>
        <v>-0.36363636363636365</v>
      </c>
    </row>
    <row r="36" spans="2:7" ht="17.100000000000001" customHeight="1" thickBot="1" x14ac:dyDescent="0.25">
      <c r="B36" s="53" t="s">
        <v>185</v>
      </c>
      <c r="C36" s="35">
        <f t="shared" si="2"/>
        <v>-6.5217391304347824E-2</v>
      </c>
      <c r="D36" s="35">
        <f t="shared" si="1"/>
        <v>0.1015625</v>
      </c>
    </row>
    <row r="37" spans="2:7" ht="17.100000000000001" customHeight="1" thickBot="1" x14ac:dyDescent="0.25">
      <c r="B37" s="53" t="s">
        <v>186</v>
      </c>
      <c r="C37" s="35">
        <f t="shared" si="2"/>
        <v>0.703125</v>
      </c>
      <c r="D37" s="35">
        <f t="shared" si="1"/>
        <v>0.37931034482758619</v>
      </c>
    </row>
    <row r="38" spans="2:7" ht="17.100000000000001" customHeight="1" thickBot="1" x14ac:dyDescent="0.25">
      <c r="B38" s="53" t="s">
        <v>187</v>
      </c>
      <c r="C38" s="35">
        <f t="shared" si="2"/>
        <v>-0.57692307692307687</v>
      </c>
      <c r="D38" s="35">
        <f t="shared" si="1"/>
        <v>-0.61702127659574468</v>
      </c>
    </row>
    <row r="39" spans="2:7" ht="17.100000000000001" customHeight="1" thickBot="1" x14ac:dyDescent="0.25">
      <c r="B39" s="53" t="s">
        <v>188</v>
      </c>
      <c r="C39" s="35">
        <f t="shared" si="2"/>
        <v>0.2857142857142857</v>
      </c>
      <c r="D39" s="35">
        <f t="shared" si="1"/>
        <v>-0.35483870967741937</v>
      </c>
    </row>
    <row r="40" spans="2:7" ht="17.100000000000001" customHeight="1" thickBot="1" x14ac:dyDescent="0.25">
      <c r="B40" s="53" t="s">
        <v>189</v>
      </c>
      <c r="C40" s="177">
        <f t="shared" si="2"/>
        <v>0.02</v>
      </c>
      <c r="D40" s="35">
        <f t="shared" si="1"/>
        <v>-0.34615384615384615</v>
      </c>
    </row>
    <row r="41" spans="2:7" ht="17.100000000000001" customHeight="1" thickBot="1" x14ac:dyDescent="0.25">
      <c r="B41" s="53" t="s">
        <v>190</v>
      </c>
      <c r="C41" s="35">
        <f t="shared" si="2"/>
        <v>-0.81818181818181823</v>
      </c>
      <c r="D41" s="35">
        <f t="shared" si="1"/>
        <v>-0.82352941176470584</v>
      </c>
    </row>
    <row r="42" spans="2:7" ht="17.100000000000001" customHeight="1" thickBot="1" x14ac:dyDescent="0.25">
      <c r="B42" s="53" t="s">
        <v>191</v>
      </c>
      <c r="C42" s="35">
        <f t="shared" si="2"/>
        <v>5.333333333333333</v>
      </c>
      <c r="D42" s="35">
        <f t="shared" si="1"/>
        <v>3.5714285714285716</v>
      </c>
    </row>
    <row r="43" spans="2:7" ht="17.100000000000001" customHeight="1" thickBot="1" x14ac:dyDescent="0.25">
      <c r="B43" s="53" t="s">
        <v>192</v>
      </c>
      <c r="C43" s="35">
        <f t="shared" si="2"/>
        <v>-0.5</v>
      </c>
      <c r="D43" s="35">
        <f t="shared" si="1"/>
        <v>-0.8571428571428571</v>
      </c>
    </row>
    <row r="44" spans="2:7" ht="17.100000000000001" customHeight="1" thickBot="1" x14ac:dyDescent="0.25">
      <c r="B44" s="53" t="s">
        <v>193</v>
      </c>
      <c r="C44" s="35">
        <f t="shared" si="2"/>
        <v>-0.83333333333333337</v>
      </c>
      <c r="D44" s="35">
        <f t="shared" si="1"/>
        <v>0</v>
      </c>
    </row>
    <row r="45" spans="2:7" ht="17.100000000000001" customHeight="1" thickBot="1" x14ac:dyDescent="0.25">
      <c r="B45" s="55" t="s">
        <v>194</v>
      </c>
      <c r="C45" s="63">
        <f>+(G23-C23)/C23</f>
        <v>-3.1550068587105622E-2</v>
      </c>
      <c r="D45" s="63">
        <f t="shared" si="1"/>
        <v>-0.10756972111553785</v>
      </c>
    </row>
    <row r="47" spans="2:7" x14ac:dyDescent="0.2">
      <c r="B47" s="65"/>
      <c r="C47" s="65"/>
      <c r="D47" s="65"/>
      <c r="E47" s="65"/>
      <c r="F47" s="65"/>
      <c r="G47" s="65"/>
    </row>
    <row r="48" spans="2:7" x14ac:dyDescent="0.2">
      <c r="B48" s="65"/>
      <c r="C48" s="65"/>
      <c r="D48" s="65"/>
      <c r="E48" s="65"/>
      <c r="F48" s="65"/>
      <c r="G48" s="65"/>
    </row>
    <row r="53" spans="2:11" ht="39" customHeight="1" x14ac:dyDescent="0.2">
      <c r="C53" s="37" t="s">
        <v>106</v>
      </c>
      <c r="D53" s="37" t="s">
        <v>301</v>
      </c>
      <c r="E53" s="37" t="s">
        <v>303</v>
      </c>
      <c r="F53" s="59" t="s">
        <v>310</v>
      </c>
      <c r="G53" s="37" t="s">
        <v>325</v>
      </c>
      <c r="H53" s="37" t="s">
        <v>327</v>
      </c>
      <c r="I53" s="113">
        <v>45658</v>
      </c>
      <c r="J53" s="113"/>
      <c r="K53" s="110"/>
    </row>
    <row r="54" spans="2:11" ht="15" thickBot="1" x14ac:dyDescent="0.25">
      <c r="B54" s="53" t="s">
        <v>177</v>
      </c>
      <c r="C54" s="100">
        <f t="shared" ref="C54:H63" si="3">+C6/$I54*100000</f>
        <v>0.11302823320934513</v>
      </c>
      <c r="D54" s="100">
        <f t="shared" si="3"/>
        <v>0.32778187630710087</v>
      </c>
      <c r="E54" s="100">
        <f t="shared" si="3"/>
        <v>0.1921479964558867</v>
      </c>
      <c r="F54" s="100">
        <f t="shared" si="3"/>
        <v>0.1695423498140177</v>
      </c>
      <c r="G54" s="100">
        <f t="shared" si="3"/>
        <v>0.25996493638149382</v>
      </c>
      <c r="H54" s="100">
        <f t="shared" si="3"/>
        <v>3.3908469962803535E-2</v>
      </c>
      <c r="I54" s="39">
        <v>8847347</v>
      </c>
    </row>
    <row r="55" spans="2:11" ht="15" thickBot="1" x14ac:dyDescent="0.25">
      <c r="B55" s="53" t="s">
        <v>178</v>
      </c>
      <c r="C55" s="100">
        <f t="shared" si="3"/>
        <v>0.29312167993897209</v>
      </c>
      <c r="D55" s="100">
        <f t="shared" si="3"/>
        <v>0.43968251990845808</v>
      </c>
      <c r="E55" s="100">
        <f t="shared" si="3"/>
        <v>0</v>
      </c>
      <c r="F55" s="100">
        <f t="shared" si="3"/>
        <v>0.43968251990845808</v>
      </c>
      <c r="G55" s="100">
        <f t="shared" si="3"/>
        <v>0.58624335987794418</v>
      </c>
      <c r="H55" s="100">
        <f t="shared" ref="H55" si="4">+H7/$I55*100000</f>
        <v>0.43968251990845808</v>
      </c>
      <c r="I55" s="39">
        <v>1364621</v>
      </c>
    </row>
    <row r="56" spans="2:11" ht="15" thickBot="1" x14ac:dyDescent="0.25">
      <c r="B56" s="53" t="s">
        <v>179</v>
      </c>
      <c r="C56" s="100">
        <f t="shared" si="3"/>
        <v>2.2657241254304878</v>
      </c>
      <c r="D56" s="100">
        <f t="shared" si="3"/>
        <v>0.29552923375180273</v>
      </c>
      <c r="E56" s="100">
        <f t="shared" si="3"/>
        <v>0.98509744583934244</v>
      </c>
      <c r="F56" s="100">
        <f t="shared" si="3"/>
        <v>0.19701948916786846</v>
      </c>
      <c r="G56" s="100">
        <f t="shared" si="3"/>
        <v>0.68956821208753971</v>
      </c>
      <c r="H56" s="100">
        <f t="shared" ref="H56" si="5">+H8/$I56*100000</f>
        <v>0.68956821208753971</v>
      </c>
      <c r="I56" s="39">
        <v>1015128</v>
      </c>
    </row>
    <row r="57" spans="2:11" ht="15" thickBot="1" x14ac:dyDescent="0.25">
      <c r="B57" s="53" t="s">
        <v>180</v>
      </c>
      <c r="C57" s="100">
        <f t="shared" si="3"/>
        <v>0.72008986721542845</v>
      </c>
      <c r="D57" s="100">
        <f t="shared" si="3"/>
        <v>0.64007988196926979</v>
      </c>
      <c r="E57" s="100">
        <f t="shared" si="3"/>
        <v>0</v>
      </c>
      <c r="F57" s="100">
        <f t="shared" si="3"/>
        <v>0.40004992623079366</v>
      </c>
      <c r="G57" s="100">
        <f t="shared" si="3"/>
        <v>8.0009985246158724E-2</v>
      </c>
      <c r="H57" s="100">
        <f t="shared" ref="H57" si="6">+H9/$I57*100000</f>
        <v>0</v>
      </c>
      <c r="I57" s="39">
        <v>1249844</v>
      </c>
    </row>
    <row r="58" spans="2:11" ht="15" thickBot="1" x14ac:dyDescent="0.25">
      <c r="B58" s="53" t="s">
        <v>181</v>
      </c>
      <c r="C58" s="100">
        <f t="shared" si="3"/>
        <v>0.66405001447629031</v>
      </c>
      <c r="D58" s="100">
        <f t="shared" si="3"/>
        <v>0.26562000579051614</v>
      </c>
      <c r="E58" s="100">
        <f t="shared" si="3"/>
        <v>0</v>
      </c>
      <c r="F58" s="100">
        <f t="shared" si="3"/>
        <v>1.0624800231620646</v>
      </c>
      <c r="G58" s="100">
        <f t="shared" si="3"/>
        <v>0.61978001351120438</v>
      </c>
      <c r="H58" s="100">
        <f t="shared" ref="H58" si="7">+H10/$I58*100000</f>
        <v>0.53124001158103229</v>
      </c>
      <c r="I58" s="39">
        <v>2258866</v>
      </c>
    </row>
    <row r="59" spans="2:11" ht="15" thickBot="1" x14ac:dyDescent="0.25">
      <c r="B59" s="53" t="s">
        <v>182</v>
      </c>
      <c r="C59" s="100">
        <f t="shared" si="3"/>
        <v>2.0214850165846001</v>
      </c>
      <c r="D59" s="100">
        <f t="shared" si="3"/>
        <v>2.0214850165846001</v>
      </c>
      <c r="E59" s="100">
        <f t="shared" si="3"/>
        <v>0.84228542357691671</v>
      </c>
      <c r="F59" s="100">
        <f t="shared" si="3"/>
        <v>3.7060558637384333</v>
      </c>
      <c r="G59" s="100">
        <f t="shared" si="3"/>
        <v>1.1791995930076833</v>
      </c>
      <c r="H59" s="100">
        <f t="shared" ref="H59" si="8">+H11/$I59*100000</f>
        <v>0.67382833886153337</v>
      </c>
      <c r="I59" s="39">
        <v>593623</v>
      </c>
    </row>
    <row r="60" spans="2:11" ht="15" thickBot="1" x14ac:dyDescent="0.25">
      <c r="B60" s="53" t="s">
        <v>195</v>
      </c>
      <c r="C60" s="100">
        <f t="shared" si="3"/>
        <v>0.66632767246330094</v>
      </c>
      <c r="D60" s="100">
        <f t="shared" si="3"/>
        <v>0.79126411105016992</v>
      </c>
      <c r="E60" s="100">
        <f t="shared" si="3"/>
        <v>0.54139123387643207</v>
      </c>
      <c r="F60" s="100">
        <f t="shared" si="3"/>
        <v>0.41645479528956308</v>
      </c>
      <c r="G60" s="100">
        <f t="shared" si="3"/>
        <v>0.7079731519922573</v>
      </c>
      <c r="H60" s="100">
        <f t="shared" ref="H60" si="9">+H12/$I60*100000</f>
        <v>0.24987287717373788</v>
      </c>
      <c r="I60" s="39">
        <v>2401221</v>
      </c>
    </row>
    <row r="61" spans="2:11" ht="15" thickBot="1" x14ac:dyDescent="0.25">
      <c r="B61" s="53" t="s">
        <v>184</v>
      </c>
      <c r="C61" s="100">
        <f t="shared" si="3"/>
        <v>1.4108498112753236</v>
      </c>
      <c r="D61" s="100">
        <f t="shared" si="3"/>
        <v>1.0346231949352374</v>
      </c>
      <c r="E61" s="100">
        <f t="shared" si="3"/>
        <v>0.61136825155264019</v>
      </c>
      <c r="F61" s="100">
        <f t="shared" si="3"/>
        <v>0.89353821380770493</v>
      </c>
      <c r="G61" s="100">
        <f t="shared" si="3"/>
        <v>0.94056654085021574</v>
      </c>
      <c r="H61" s="100">
        <f t="shared" ref="H61" si="10">+H13/$I61*100000</f>
        <v>0.65839657859515099</v>
      </c>
      <c r="I61" s="39">
        <v>2126378</v>
      </c>
    </row>
    <row r="62" spans="2:11" ht="15" thickBot="1" x14ac:dyDescent="0.25">
      <c r="B62" s="53" t="s">
        <v>185</v>
      </c>
      <c r="C62" s="100">
        <f t="shared" si="3"/>
        <v>5.0959327809539143</v>
      </c>
      <c r="D62" s="100">
        <f t="shared" si="3"/>
        <v>4.7266622895804415</v>
      </c>
      <c r="E62" s="100">
        <f t="shared" si="3"/>
        <v>4.2712286835531597</v>
      </c>
      <c r="F62" s="100">
        <f t="shared" si="3"/>
        <v>3.6803958973556048</v>
      </c>
      <c r="G62" s="100">
        <f t="shared" si="3"/>
        <v>4.7635893387177894</v>
      </c>
      <c r="H62" s="100">
        <f t="shared" ref="H62" si="11">+H14/$I62*100000</f>
        <v>5.2067139283659563</v>
      </c>
      <c r="I62" s="39">
        <v>8124126</v>
      </c>
    </row>
    <row r="63" spans="2:11" ht="15" thickBot="1" x14ac:dyDescent="0.25">
      <c r="B63" s="53" t="s">
        <v>196</v>
      </c>
      <c r="C63" s="100">
        <f t="shared" si="3"/>
        <v>1.1796839258111527</v>
      </c>
      <c r="D63" s="100">
        <f t="shared" si="3"/>
        <v>1.0690885577663569</v>
      </c>
      <c r="E63" s="100">
        <f t="shared" si="3"/>
        <v>0.81103269899516728</v>
      </c>
      <c r="F63" s="100">
        <f t="shared" si="3"/>
        <v>1.0137908737439592</v>
      </c>
      <c r="G63" s="100">
        <f t="shared" si="3"/>
        <v>2.0091491861471189</v>
      </c>
      <c r="H63" s="100">
        <f t="shared" ref="H63" si="12">+H15/$I63*100000</f>
        <v>1.4746049072639407</v>
      </c>
      <c r="I63" s="39">
        <v>5425182</v>
      </c>
    </row>
    <row r="64" spans="2:11" ht="15" thickBot="1" x14ac:dyDescent="0.25">
      <c r="B64" s="53" t="s">
        <v>187</v>
      </c>
      <c r="C64" s="100">
        <f t="shared" ref="C64:H71" si="13">+C16/$I64*100000</f>
        <v>2.4683270913138622</v>
      </c>
      <c r="D64" s="100">
        <f t="shared" si="13"/>
        <v>4.4619758958365967</v>
      </c>
      <c r="E64" s="100">
        <f t="shared" si="13"/>
        <v>3.4176836648961162</v>
      </c>
      <c r="F64" s="100">
        <f t="shared" si="13"/>
        <v>4.1771689237619203</v>
      </c>
      <c r="G64" s="100">
        <f t="shared" si="13"/>
        <v>1.0442922309404801</v>
      </c>
      <c r="H64" s="100">
        <f t="shared" si="13"/>
        <v>1.7088418324480581</v>
      </c>
      <c r="I64" s="39">
        <v>1053345</v>
      </c>
    </row>
    <row r="65" spans="2:11" ht="15" thickBot="1" x14ac:dyDescent="0.25">
      <c r="B65" s="53" t="s">
        <v>188</v>
      </c>
      <c r="C65" s="100">
        <f t="shared" si="13"/>
        <v>0.51570297129634091</v>
      </c>
      <c r="D65" s="100">
        <f t="shared" si="13"/>
        <v>1.1419137221561835</v>
      </c>
      <c r="E65" s="100">
        <f t="shared" si="13"/>
        <v>1.0314059425926818</v>
      </c>
      <c r="F65" s="100">
        <f t="shared" si="13"/>
        <v>1.0682418691138491</v>
      </c>
      <c r="G65" s="100">
        <f t="shared" si="13"/>
        <v>0.66304667738100975</v>
      </c>
      <c r="H65" s="100">
        <f t="shared" si="13"/>
        <v>0.73671853042334423</v>
      </c>
      <c r="I65" s="39">
        <v>2714741</v>
      </c>
    </row>
    <row r="66" spans="2:11" ht="15" thickBot="1" x14ac:dyDescent="0.25">
      <c r="B66" s="53" t="s">
        <v>189</v>
      </c>
      <c r="C66" s="100">
        <f t="shared" si="13"/>
        <v>0.70285073446496049</v>
      </c>
      <c r="D66" s="100">
        <f t="shared" si="13"/>
        <v>0.73096476384355891</v>
      </c>
      <c r="E66" s="100">
        <f t="shared" si="13"/>
        <v>0.82936386666865347</v>
      </c>
      <c r="F66" s="100">
        <f t="shared" si="13"/>
        <v>0.66067969039706287</v>
      </c>
      <c r="G66" s="100">
        <f t="shared" si="13"/>
        <v>0.7169077491542597</v>
      </c>
      <c r="H66" s="100">
        <f t="shared" si="13"/>
        <v>0.47793849943617311</v>
      </c>
      <c r="I66" s="39">
        <v>7113886</v>
      </c>
    </row>
    <row r="67" spans="2:11" ht="15" thickBot="1" x14ac:dyDescent="0.25">
      <c r="B67" s="53" t="s">
        <v>190</v>
      </c>
      <c r="C67" s="100">
        <f t="shared" si="13"/>
        <v>0.69313649937082111</v>
      </c>
      <c r="D67" s="100">
        <f t="shared" si="13"/>
        <v>1.0712109535730872</v>
      </c>
      <c r="E67" s="100">
        <f t="shared" si="13"/>
        <v>0.50409927226968809</v>
      </c>
      <c r="F67" s="100">
        <f t="shared" si="13"/>
        <v>0.94518613550566521</v>
      </c>
      <c r="G67" s="100">
        <f t="shared" si="13"/>
        <v>0.12602481806742202</v>
      </c>
      <c r="H67" s="100">
        <f t="shared" si="13"/>
        <v>0.18903722710113302</v>
      </c>
      <c r="I67" s="39">
        <v>1586989</v>
      </c>
    </row>
    <row r="68" spans="2:11" ht="15" thickBot="1" x14ac:dyDescent="0.25">
      <c r="B68" s="53" t="s">
        <v>191</v>
      </c>
      <c r="C68" s="100">
        <f t="shared" si="13"/>
        <v>0.43869012976454036</v>
      </c>
      <c r="D68" s="100">
        <f t="shared" si="13"/>
        <v>1.0236103027839276</v>
      </c>
      <c r="E68" s="100">
        <f t="shared" si="13"/>
        <v>0.58492017301938715</v>
      </c>
      <c r="F68" s="100">
        <f t="shared" si="13"/>
        <v>0.14623004325484679</v>
      </c>
      <c r="G68" s="100">
        <f t="shared" si="13"/>
        <v>2.7783708218420893</v>
      </c>
      <c r="H68" s="100">
        <f t="shared" si="13"/>
        <v>4.6793613841550972</v>
      </c>
      <c r="I68" s="39">
        <v>683854</v>
      </c>
    </row>
    <row r="69" spans="2:11" ht="15" thickBot="1" x14ac:dyDescent="0.25">
      <c r="B69" s="53" t="s">
        <v>192</v>
      </c>
      <c r="C69" s="100">
        <f t="shared" si="13"/>
        <v>0.98111662667129884</v>
      </c>
      <c r="D69" s="100">
        <f t="shared" si="13"/>
        <v>2.1852143048588015</v>
      </c>
      <c r="E69" s="100">
        <f t="shared" si="13"/>
        <v>0.71353936485185354</v>
      </c>
      <c r="F69" s="100">
        <f t="shared" si="13"/>
        <v>0.71353936485185354</v>
      </c>
      <c r="G69" s="100">
        <f t="shared" si="13"/>
        <v>0.49055831333564942</v>
      </c>
      <c r="H69" s="100">
        <f t="shared" si="13"/>
        <v>0.31217347212268598</v>
      </c>
      <c r="I69" s="39">
        <v>2242343</v>
      </c>
    </row>
    <row r="70" spans="2:11" ht="15" thickBot="1" x14ac:dyDescent="0.25">
      <c r="B70" s="53" t="s">
        <v>193</v>
      </c>
      <c r="C70" s="100">
        <f t="shared" si="13"/>
        <v>1.8359684580618907</v>
      </c>
      <c r="D70" s="100">
        <f t="shared" si="13"/>
        <v>0.91798422903094534</v>
      </c>
      <c r="E70" s="100">
        <f t="shared" si="13"/>
        <v>0.3059947430103151</v>
      </c>
      <c r="F70" s="100">
        <f t="shared" si="13"/>
        <v>1.2239789720412604</v>
      </c>
      <c r="G70" s="100">
        <f t="shared" si="13"/>
        <v>0.3059947430103151</v>
      </c>
      <c r="H70" s="100">
        <f t="shared" si="13"/>
        <v>0.91798422903094534</v>
      </c>
      <c r="I70" s="39">
        <v>326803</v>
      </c>
    </row>
    <row r="71" spans="2:11" ht="15" thickBot="1" x14ac:dyDescent="0.25">
      <c r="B71" s="55" t="s">
        <v>194</v>
      </c>
      <c r="C71" s="101">
        <f t="shared" si="13"/>
        <v>1.4838698764583678</v>
      </c>
      <c r="D71" s="101">
        <f t="shared" si="13"/>
        <v>1.5327215596339518</v>
      </c>
      <c r="E71" s="101">
        <f t="shared" si="13"/>
        <v>1.2233275661885858</v>
      </c>
      <c r="F71" s="101">
        <f t="shared" si="13"/>
        <v>1.2477534077763779</v>
      </c>
      <c r="G71" s="101">
        <f t="shared" si="13"/>
        <v>1.4370536800817664</v>
      </c>
      <c r="H71" s="101">
        <f t="shared" si="13"/>
        <v>1.3678471289163556</v>
      </c>
      <c r="I71" s="39">
        <v>49128297</v>
      </c>
      <c r="K71" s="108"/>
    </row>
    <row r="72" spans="2:11" ht="13.5" thickBot="1" x14ac:dyDescent="0.25">
      <c r="C72" s="100"/>
      <c r="D72" s="100"/>
      <c r="E72" s="100"/>
      <c r="F72" s="100"/>
      <c r="G72" s="100"/>
    </row>
    <row r="73" spans="2:11" ht="13.5" thickBot="1" x14ac:dyDescent="0.25">
      <c r="C73" s="100"/>
      <c r="D73" s="100"/>
      <c r="E73" s="100"/>
      <c r="F73" s="100"/>
      <c r="G73" s="100"/>
    </row>
    <row r="74" spans="2:11" ht="13.5" thickBot="1" x14ac:dyDescent="0.25">
      <c r="C74" s="100"/>
      <c r="D74" s="100"/>
      <c r="E74" s="100"/>
      <c r="F74" s="100"/>
      <c r="G74" s="100"/>
    </row>
  </sheetData>
  <pageMargins left="0.7" right="0.7" top="0.75" bottom="0.75" header="0.3" footer="0.3"/>
  <pageSetup paperSize="9"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dimension ref="A1:Q74"/>
  <sheetViews>
    <sheetView zoomScaleNormal="100" workbookViewId="0"/>
  </sheetViews>
  <sheetFormatPr baseColWidth="10" defaultColWidth="11.42578125" defaultRowHeight="12.75" x14ac:dyDescent="0.2"/>
  <cols>
    <col min="1" max="1" width="6.7109375" style="12" customWidth="1"/>
    <col min="2" max="2" width="35.42578125" style="12" customWidth="1"/>
    <col min="3" max="8" width="12.42578125" style="12" customWidth="1"/>
    <col min="9" max="9" width="12.28515625" style="12" customWidth="1"/>
    <col min="10" max="10" width="11.28515625" style="12" hidden="1" customWidth="1"/>
    <col min="11" max="11" width="12.28515625" style="12" customWidth="1"/>
    <col min="12" max="12" width="0.28515625" style="12" hidden="1" customWidth="1"/>
    <col min="13" max="13" width="12.140625" style="12" hidden="1" customWidth="1"/>
    <col min="14" max="14" width="11.85546875" style="12" customWidth="1"/>
    <col min="15" max="16" width="13.85546875" style="12" hidden="1" customWidth="1"/>
    <col min="17" max="17" width="13" style="12" hidden="1" customWidth="1"/>
    <col min="18" max="62" width="12.42578125" style="12" customWidth="1"/>
    <col min="63" max="16384" width="11.42578125" style="12"/>
  </cols>
  <sheetData>
    <row r="1" spans="1:8" ht="11.25" customHeight="1" x14ac:dyDescent="0.2">
      <c r="C1" s="51"/>
      <c r="D1" s="51"/>
    </row>
    <row r="2" spans="1:8" ht="57.75" customHeight="1" x14ac:dyDescent="0.2">
      <c r="B2" s="10"/>
      <c r="C2" s="20"/>
      <c r="D2" s="51"/>
    </row>
    <row r="3" spans="1:8" ht="27.95" customHeight="1" x14ac:dyDescent="0.2">
      <c r="B3" s="52"/>
      <c r="C3" s="11"/>
    </row>
    <row r="4" spans="1:8" ht="15" customHeight="1" x14ac:dyDescent="0.2"/>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2338</v>
      </c>
      <c r="D6" s="39">
        <v>2865</v>
      </c>
      <c r="E6" s="39">
        <v>2305</v>
      </c>
      <c r="F6" s="39">
        <v>3094</v>
      </c>
      <c r="G6" s="39">
        <v>2910</v>
      </c>
      <c r="H6" s="39">
        <v>2700</v>
      </c>
    </row>
    <row r="7" spans="1:8" ht="17.100000000000001" customHeight="1" thickBot="1" x14ac:dyDescent="0.25">
      <c r="B7" s="53" t="s">
        <v>178</v>
      </c>
      <c r="C7" s="39">
        <v>264</v>
      </c>
      <c r="D7" s="39">
        <v>322</v>
      </c>
      <c r="E7" s="39">
        <v>334</v>
      </c>
      <c r="F7" s="39">
        <v>334</v>
      </c>
      <c r="G7" s="39">
        <v>341</v>
      </c>
      <c r="H7" s="39">
        <v>316</v>
      </c>
    </row>
    <row r="8" spans="1:8" ht="17.100000000000001" customHeight="1" thickBot="1" x14ac:dyDescent="0.25">
      <c r="B8" s="53" t="s">
        <v>179</v>
      </c>
      <c r="C8" s="39">
        <v>226</v>
      </c>
      <c r="D8" s="39">
        <v>290</v>
      </c>
      <c r="E8" s="39">
        <v>233</v>
      </c>
      <c r="F8" s="39">
        <v>300</v>
      </c>
      <c r="G8" s="39">
        <v>323</v>
      </c>
      <c r="H8" s="39">
        <v>294</v>
      </c>
    </row>
    <row r="9" spans="1:8" ht="17.100000000000001" customHeight="1" thickBot="1" x14ac:dyDescent="0.25">
      <c r="B9" s="53" t="s">
        <v>180</v>
      </c>
      <c r="C9" s="39">
        <v>382</v>
      </c>
      <c r="D9" s="39">
        <v>534</v>
      </c>
      <c r="E9" s="39">
        <v>471</v>
      </c>
      <c r="F9" s="39">
        <v>550</v>
      </c>
      <c r="G9" s="39">
        <v>543</v>
      </c>
      <c r="H9" s="39">
        <v>573</v>
      </c>
    </row>
    <row r="10" spans="1:8" ht="17.100000000000001" customHeight="1" thickBot="1" x14ac:dyDescent="0.25">
      <c r="B10" s="53" t="s">
        <v>181</v>
      </c>
      <c r="C10" s="39">
        <v>975</v>
      </c>
      <c r="D10" s="39">
        <v>1104</v>
      </c>
      <c r="E10" s="39">
        <v>1078</v>
      </c>
      <c r="F10" s="39">
        <v>1170</v>
      </c>
      <c r="G10" s="39">
        <v>957</v>
      </c>
      <c r="H10" s="39">
        <v>891</v>
      </c>
    </row>
    <row r="11" spans="1:8" ht="17.100000000000001" customHeight="1" thickBot="1" x14ac:dyDescent="0.25">
      <c r="A11" s="66"/>
      <c r="B11" s="53" t="s">
        <v>182</v>
      </c>
      <c r="C11" s="39">
        <v>87</v>
      </c>
      <c r="D11" s="39">
        <v>132</v>
      </c>
      <c r="E11" s="39">
        <v>89</v>
      </c>
      <c r="F11" s="39">
        <v>137</v>
      </c>
      <c r="G11" s="39">
        <v>58</v>
      </c>
      <c r="H11" s="39">
        <v>197</v>
      </c>
    </row>
    <row r="12" spans="1:8" ht="17.100000000000001" customHeight="1" thickBot="1" x14ac:dyDescent="0.25">
      <c r="A12" s="66"/>
      <c r="B12" s="53" t="s">
        <v>183</v>
      </c>
      <c r="C12" s="39">
        <v>559</v>
      </c>
      <c r="D12" s="39">
        <v>542</v>
      </c>
      <c r="E12" s="39">
        <v>437</v>
      </c>
      <c r="F12" s="39">
        <v>596</v>
      </c>
      <c r="G12" s="39">
        <v>474</v>
      </c>
      <c r="H12" s="39">
        <v>588</v>
      </c>
    </row>
    <row r="13" spans="1:8" ht="17.100000000000001" customHeight="1" thickBot="1" x14ac:dyDescent="0.25">
      <c r="A13" s="66"/>
      <c r="B13" s="53" t="s">
        <v>184</v>
      </c>
      <c r="C13" s="39">
        <v>525</v>
      </c>
      <c r="D13" s="39">
        <v>632</v>
      </c>
      <c r="E13" s="39">
        <v>479</v>
      </c>
      <c r="F13" s="39">
        <v>660</v>
      </c>
      <c r="G13" s="39">
        <v>674</v>
      </c>
      <c r="H13" s="39">
        <v>677</v>
      </c>
    </row>
    <row r="14" spans="1:8" ht="17.100000000000001" customHeight="1" thickBot="1" x14ac:dyDescent="0.25">
      <c r="A14" s="66"/>
      <c r="B14" s="53" t="s">
        <v>185</v>
      </c>
      <c r="C14" s="39">
        <v>3656</v>
      </c>
      <c r="D14" s="39">
        <v>3548</v>
      </c>
      <c r="E14" s="39">
        <v>3320</v>
      </c>
      <c r="F14" s="39">
        <v>3981</v>
      </c>
      <c r="G14" s="39">
        <v>3619</v>
      </c>
      <c r="H14" s="39">
        <v>3802</v>
      </c>
    </row>
    <row r="15" spans="1:8" ht="17.100000000000001" customHeight="1" thickBot="1" x14ac:dyDescent="0.25">
      <c r="A15" s="66"/>
      <c r="B15" s="53" t="s">
        <v>186</v>
      </c>
      <c r="C15" s="39">
        <v>1866</v>
      </c>
      <c r="D15" s="39">
        <v>2029</v>
      </c>
      <c r="E15" s="39">
        <v>1696</v>
      </c>
      <c r="F15" s="39">
        <v>1828</v>
      </c>
      <c r="G15" s="39">
        <v>2057</v>
      </c>
      <c r="H15" s="39">
        <v>1748</v>
      </c>
    </row>
    <row r="16" spans="1:8" ht="17.100000000000001" customHeight="1" thickBot="1" x14ac:dyDescent="0.25">
      <c r="B16" s="53" t="s">
        <v>187</v>
      </c>
      <c r="C16" s="39">
        <v>202</v>
      </c>
      <c r="D16" s="39">
        <v>186</v>
      </c>
      <c r="E16" s="39">
        <v>183</v>
      </c>
      <c r="F16" s="39">
        <v>227</v>
      </c>
      <c r="G16" s="39">
        <v>181</v>
      </c>
      <c r="H16" s="39">
        <v>251</v>
      </c>
    </row>
    <row r="17" spans="1:10" ht="17.100000000000001" customHeight="1" thickBot="1" x14ac:dyDescent="0.25">
      <c r="B17" s="53" t="s">
        <v>188</v>
      </c>
      <c r="C17" s="39">
        <v>637</v>
      </c>
      <c r="D17" s="39">
        <v>681</v>
      </c>
      <c r="E17" s="39">
        <v>615</v>
      </c>
      <c r="F17" s="39">
        <v>673</v>
      </c>
      <c r="G17" s="39">
        <v>682</v>
      </c>
      <c r="H17" s="39">
        <v>773</v>
      </c>
    </row>
    <row r="18" spans="1:10" ht="17.100000000000001" customHeight="1" thickBot="1" x14ac:dyDescent="0.25">
      <c r="B18" s="53" t="s">
        <v>189</v>
      </c>
      <c r="C18" s="39">
        <v>2839</v>
      </c>
      <c r="D18" s="39">
        <v>1800</v>
      </c>
      <c r="E18" s="39">
        <v>3096</v>
      </c>
      <c r="F18" s="39">
        <v>4466</v>
      </c>
      <c r="G18" s="39">
        <v>2782</v>
      </c>
      <c r="H18" s="39">
        <v>2807</v>
      </c>
    </row>
    <row r="19" spans="1:10" ht="17.100000000000001" customHeight="1" thickBot="1" x14ac:dyDescent="0.25">
      <c r="B19" s="53" t="s">
        <v>190</v>
      </c>
      <c r="C19" s="39">
        <v>805</v>
      </c>
      <c r="D19" s="39">
        <v>841</v>
      </c>
      <c r="E19" s="39">
        <v>731</v>
      </c>
      <c r="F19" s="39">
        <v>820</v>
      </c>
      <c r="G19" s="39">
        <v>838</v>
      </c>
      <c r="H19" s="39">
        <v>789</v>
      </c>
    </row>
    <row r="20" spans="1:10" ht="17.100000000000001" customHeight="1" thickBot="1" x14ac:dyDescent="0.25">
      <c r="B20" s="53" t="s">
        <v>191</v>
      </c>
      <c r="C20" s="39">
        <v>128</v>
      </c>
      <c r="D20" s="39">
        <v>137</v>
      </c>
      <c r="E20" s="39">
        <v>126</v>
      </c>
      <c r="F20" s="39">
        <v>110</v>
      </c>
      <c r="G20" s="39">
        <v>156</v>
      </c>
      <c r="H20" s="39">
        <v>159</v>
      </c>
    </row>
    <row r="21" spans="1:10" ht="17.100000000000001" customHeight="1" thickBot="1" x14ac:dyDescent="0.25">
      <c r="B21" s="53" t="s">
        <v>192</v>
      </c>
      <c r="C21" s="39">
        <v>271</v>
      </c>
      <c r="D21" s="39">
        <v>302</v>
      </c>
      <c r="E21" s="39">
        <v>245</v>
      </c>
      <c r="F21" s="39">
        <v>227</v>
      </c>
      <c r="G21" s="39">
        <v>313</v>
      </c>
      <c r="H21" s="39">
        <v>324</v>
      </c>
    </row>
    <row r="22" spans="1:10" ht="17.100000000000001" customHeight="1" thickBot="1" x14ac:dyDescent="0.25">
      <c r="B22" s="53" t="s">
        <v>193</v>
      </c>
      <c r="C22" s="39">
        <v>73</v>
      </c>
      <c r="D22" s="39">
        <v>66</v>
      </c>
      <c r="E22" s="39">
        <v>50</v>
      </c>
      <c r="F22" s="39">
        <v>66</v>
      </c>
      <c r="G22" s="39">
        <v>91</v>
      </c>
      <c r="H22" s="39">
        <v>59</v>
      </c>
    </row>
    <row r="23" spans="1:10" ht="17.100000000000001" customHeight="1" thickBot="1" x14ac:dyDescent="0.25">
      <c r="B23" s="55" t="s">
        <v>194</v>
      </c>
      <c r="C23" s="56">
        <v>15833</v>
      </c>
      <c r="D23" s="56">
        <v>16011</v>
      </c>
      <c r="E23" s="56">
        <v>15488</v>
      </c>
      <c r="F23" s="56">
        <v>19239</v>
      </c>
      <c r="G23" s="56">
        <v>16999</v>
      </c>
      <c r="H23" s="56">
        <v>16948</v>
      </c>
    </row>
    <row r="24" spans="1:10" ht="33" customHeight="1" x14ac:dyDescent="0.2">
      <c r="C24" s="18"/>
      <c r="G24" s="18"/>
      <c r="H24" s="13"/>
      <c r="J24" s="18"/>
    </row>
    <row r="25" spans="1:10" ht="27.75" customHeight="1" x14ac:dyDescent="0.2">
      <c r="B25" s="57"/>
      <c r="C25" s="57"/>
      <c r="D25" s="57"/>
      <c r="E25" s="57"/>
      <c r="F25" s="62"/>
      <c r="G25" s="62"/>
    </row>
    <row r="26" spans="1:10" ht="15.75" customHeight="1" x14ac:dyDescent="0.2"/>
    <row r="27" spans="1:10" s="58" customFormat="1" ht="39" customHeight="1" x14ac:dyDescent="0.2">
      <c r="A27" s="12"/>
      <c r="C27" s="38" t="s">
        <v>326</v>
      </c>
      <c r="D27" s="38" t="s">
        <v>331</v>
      </c>
    </row>
    <row r="28" spans="1:10" ht="17.100000000000001" customHeight="1" thickBot="1" x14ac:dyDescent="0.25">
      <c r="B28" s="53" t="s">
        <v>177</v>
      </c>
      <c r="C28" s="35">
        <f t="shared" ref="C28:D43" si="0">+(G6-C6)/C6</f>
        <v>0.24465355004277159</v>
      </c>
      <c r="D28" s="35">
        <f t="shared" si="0"/>
        <v>-5.7591623036649213E-2</v>
      </c>
    </row>
    <row r="29" spans="1:10" ht="17.100000000000001" customHeight="1" thickBot="1" x14ac:dyDescent="0.25">
      <c r="B29" s="53" t="s">
        <v>178</v>
      </c>
      <c r="C29" s="35">
        <f t="shared" si="0"/>
        <v>0.29166666666666669</v>
      </c>
      <c r="D29" s="35">
        <f t="shared" si="0"/>
        <v>-1.8633540372670808E-2</v>
      </c>
    </row>
    <row r="30" spans="1:10" ht="17.100000000000001" customHeight="1" thickBot="1" x14ac:dyDescent="0.25">
      <c r="B30" s="53" t="s">
        <v>179</v>
      </c>
      <c r="C30" s="35">
        <f t="shared" si="0"/>
        <v>0.42920353982300885</v>
      </c>
      <c r="D30" s="35">
        <f t="shared" si="0"/>
        <v>1.3793103448275862E-2</v>
      </c>
    </row>
    <row r="31" spans="1:10" ht="17.100000000000001" customHeight="1" thickBot="1" x14ac:dyDescent="0.25">
      <c r="B31" s="53" t="s">
        <v>180</v>
      </c>
      <c r="C31" s="35">
        <f t="shared" si="0"/>
        <v>0.42146596858638741</v>
      </c>
      <c r="D31" s="35">
        <f t="shared" si="0"/>
        <v>7.3033707865168537E-2</v>
      </c>
    </row>
    <row r="32" spans="1:10" ht="17.100000000000001" customHeight="1" thickBot="1" x14ac:dyDescent="0.25">
      <c r="B32" s="53" t="s">
        <v>181</v>
      </c>
      <c r="C32" s="35">
        <f t="shared" si="0"/>
        <v>-1.8461538461538463E-2</v>
      </c>
      <c r="D32" s="35">
        <f t="shared" si="0"/>
        <v>-0.19293478260869565</v>
      </c>
    </row>
    <row r="33" spans="2:7" ht="17.100000000000001" customHeight="1" thickBot="1" x14ac:dyDescent="0.25">
      <c r="B33" s="53" t="s">
        <v>182</v>
      </c>
      <c r="C33" s="35">
        <f t="shared" si="0"/>
        <v>-0.33333333333333331</v>
      </c>
      <c r="D33" s="35">
        <f t="shared" si="0"/>
        <v>0.49242424242424243</v>
      </c>
    </row>
    <row r="34" spans="2:7" ht="17.100000000000001" customHeight="1" thickBot="1" x14ac:dyDescent="0.25">
      <c r="B34" s="53" t="s">
        <v>183</v>
      </c>
      <c r="C34" s="35">
        <f t="shared" si="0"/>
        <v>-0.15205724508050089</v>
      </c>
      <c r="D34" s="35">
        <f t="shared" si="0"/>
        <v>8.4870848708487087E-2</v>
      </c>
    </row>
    <row r="35" spans="2:7" ht="17.100000000000001" customHeight="1" thickBot="1" x14ac:dyDescent="0.25">
      <c r="B35" s="53" t="s">
        <v>184</v>
      </c>
      <c r="C35" s="35">
        <f t="shared" si="0"/>
        <v>0.28380952380952379</v>
      </c>
      <c r="D35" s="35">
        <f t="shared" si="0"/>
        <v>7.1202531645569625E-2</v>
      </c>
    </row>
    <row r="36" spans="2:7" ht="17.100000000000001" customHeight="1" thickBot="1" x14ac:dyDescent="0.25">
      <c r="B36" s="53" t="s">
        <v>185</v>
      </c>
      <c r="C36" s="35">
        <f t="shared" si="0"/>
        <v>-1.012035010940919E-2</v>
      </c>
      <c r="D36" s="35">
        <f t="shared" si="0"/>
        <v>7.158962795941376E-2</v>
      </c>
    </row>
    <row r="37" spans="2:7" ht="17.100000000000001" customHeight="1" thickBot="1" x14ac:dyDescent="0.25">
      <c r="B37" s="53" t="s">
        <v>186</v>
      </c>
      <c r="C37" s="35">
        <f t="shared" si="0"/>
        <v>0.10235798499464094</v>
      </c>
      <c r="D37" s="35">
        <f t="shared" si="0"/>
        <v>-0.13849186791522919</v>
      </c>
    </row>
    <row r="38" spans="2:7" ht="17.100000000000001" customHeight="1" thickBot="1" x14ac:dyDescent="0.25">
      <c r="B38" s="53" t="s">
        <v>187</v>
      </c>
      <c r="C38" s="35">
        <f t="shared" si="0"/>
        <v>-0.10396039603960396</v>
      </c>
      <c r="D38" s="35">
        <f t="shared" si="0"/>
        <v>0.34946236559139787</v>
      </c>
    </row>
    <row r="39" spans="2:7" ht="17.100000000000001" customHeight="1" thickBot="1" x14ac:dyDescent="0.25">
      <c r="B39" s="53" t="s">
        <v>188</v>
      </c>
      <c r="C39" s="35">
        <f t="shared" si="0"/>
        <v>7.0643642072213506E-2</v>
      </c>
      <c r="D39" s="35">
        <f t="shared" si="0"/>
        <v>0.13509544787077826</v>
      </c>
    </row>
    <row r="40" spans="2:7" ht="17.100000000000001" customHeight="1" thickBot="1" x14ac:dyDescent="0.25">
      <c r="B40" s="53" t="s">
        <v>189</v>
      </c>
      <c r="C40" s="35">
        <f t="shared" si="0"/>
        <v>-2.0077492074674182E-2</v>
      </c>
      <c r="D40" s="35">
        <f t="shared" si="0"/>
        <v>0.55944444444444441</v>
      </c>
    </row>
    <row r="41" spans="2:7" ht="17.100000000000001" customHeight="1" thickBot="1" x14ac:dyDescent="0.25">
      <c r="B41" s="53" t="s">
        <v>190</v>
      </c>
      <c r="C41" s="35">
        <f t="shared" si="0"/>
        <v>4.0993788819875775E-2</v>
      </c>
      <c r="D41" s="35">
        <f t="shared" si="0"/>
        <v>-6.1831153388822828E-2</v>
      </c>
    </row>
    <row r="42" spans="2:7" ht="17.100000000000001" customHeight="1" thickBot="1" x14ac:dyDescent="0.25">
      <c r="B42" s="53" t="s">
        <v>191</v>
      </c>
      <c r="C42" s="35">
        <f t="shared" si="0"/>
        <v>0.21875</v>
      </c>
      <c r="D42" s="35">
        <f t="shared" si="0"/>
        <v>0.16058394160583941</v>
      </c>
    </row>
    <row r="43" spans="2:7" ht="17.100000000000001" customHeight="1" thickBot="1" x14ac:dyDescent="0.25">
      <c r="B43" s="53" t="s">
        <v>192</v>
      </c>
      <c r="C43" s="35">
        <f t="shared" ref="C43:D45" si="1">+(G21-C21)/C21</f>
        <v>0.15498154981549817</v>
      </c>
      <c r="D43" s="35">
        <f t="shared" si="0"/>
        <v>7.2847682119205295E-2</v>
      </c>
    </row>
    <row r="44" spans="2:7" ht="17.100000000000001" customHeight="1" thickBot="1" x14ac:dyDescent="0.25">
      <c r="B44" s="53" t="s">
        <v>193</v>
      </c>
      <c r="C44" s="35">
        <f t="shared" si="1"/>
        <v>0.24657534246575341</v>
      </c>
      <c r="D44" s="35">
        <f t="shared" si="1"/>
        <v>-0.10606060606060606</v>
      </c>
    </row>
    <row r="45" spans="2:7" ht="17.100000000000001" customHeight="1" thickBot="1" x14ac:dyDescent="0.25">
      <c r="B45" s="55" t="s">
        <v>194</v>
      </c>
      <c r="C45" s="63">
        <f t="shared" si="1"/>
        <v>7.3643655655908552E-2</v>
      </c>
      <c r="D45" s="63">
        <f t="shared" si="1"/>
        <v>5.852226594216476E-2</v>
      </c>
    </row>
    <row r="47" spans="2:7" x14ac:dyDescent="0.2">
      <c r="B47" s="65"/>
      <c r="C47" s="65"/>
      <c r="D47" s="65"/>
      <c r="E47" s="65"/>
      <c r="F47" s="65"/>
      <c r="G47" s="65"/>
    </row>
    <row r="48" spans="2:7" x14ac:dyDescent="0.2">
      <c r="B48" s="65"/>
      <c r="C48" s="65"/>
      <c r="D48" s="65"/>
      <c r="E48" s="65"/>
      <c r="F48" s="65"/>
      <c r="G48" s="65"/>
    </row>
    <row r="50" spans="2:12" x14ac:dyDescent="0.2">
      <c r="L50" s="12" t="s">
        <v>197</v>
      </c>
    </row>
    <row r="53" spans="2:12" ht="39" customHeight="1" x14ac:dyDescent="0.2">
      <c r="C53" s="37" t="s">
        <v>106</v>
      </c>
      <c r="D53" s="37" t="s">
        <v>301</v>
      </c>
      <c r="E53" s="37" t="s">
        <v>303</v>
      </c>
      <c r="F53" s="59" t="s">
        <v>310</v>
      </c>
      <c r="G53" s="37" t="s">
        <v>325</v>
      </c>
      <c r="H53" s="37" t="s">
        <v>327</v>
      </c>
      <c r="I53" s="113"/>
      <c r="J53" s="113">
        <v>45658</v>
      </c>
      <c r="K53" s="110"/>
    </row>
    <row r="54" spans="2:12" ht="15" thickBot="1" x14ac:dyDescent="0.25">
      <c r="B54" s="53" t="s">
        <v>177</v>
      </c>
      <c r="C54" s="100">
        <f t="shared" ref="C54:H71" si="2">+C6/$J54*100000</f>
        <v>26.426000924344894</v>
      </c>
      <c r="D54" s="100">
        <f t="shared" si="2"/>
        <v>32.38258881447738</v>
      </c>
      <c r="E54" s="100">
        <f t="shared" si="2"/>
        <v>26.053007754754052</v>
      </c>
      <c r="F54" s="100">
        <f t="shared" si="2"/>
        <v>34.970935354971381</v>
      </c>
      <c r="G54" s="100">
        <f t="shared" si="2"/>
        <v>32.891215863919435</v>
      </c>
      <c r="H54" s="100">
        <f t="shared" si="2"/>
        <v>30.517622966523188</v>
      </c>
      <c r="J54" s="12">
        <v>8847347</v>
      </c>
    </row>
    <row r="55" spans="2:12" ht="15" thickBot="1" x14ac:dyDescent="0.25">
      <c r="B55" s="53" t="s">
        <v>178</v>
      </c>
      <c r="C55" s="100">
        <f t="shared" si="2"/>
        <v>19.346030875972158</v>
      </c>
      <c r="D55" s="100">
        <f t="shared" si="2"/>
        <v>23.596295235087251</v>
      </c>
      <c r="E55" s="100">
        <f t="shared" si="2"/>
        <v>24.475660274904165</v>
      </c>
      <c r="F55" s="100">
        <f t="shared" si="2"/>
        <v>24.475660274904165</v>
      </c>
      <c r="G55" s="100">
        <f t="shared" ref="G55:H55" si="3">+G7/$J55*100000</f>
        <v>24.988623214797368</v>
      </c>
      <c r="H55" s="100">
        <f t="shared" si="3"/>
        <v>23.156612715178792</v>
      </c>
      <c r="J55" s="12">
        <v>1364621</v>
      </c>
    </row>
    <row r="56" spans="2:12" ht="15" thickBot="1" x14ac:dyDescent="0.25">
      <c r="B56" s="53" t="s">
        <v>179</v>
      </c>
      <c r="C56" s="100">
        <f t="shared" si="2"/>
        <v>22.263202275969139</v>
      </c>
      <c r="D56" s="100">
        <f t="shared" si="2"/>
        <v>28.56782592934093</v>
      </c>
      <c r="E56" s="100">
        <f t="shared" si="2"/>
        <v>22.952770488056679</v>
      </c>
      <c r="F56" s="100">
        <f t="shared" si="2"/>
        <v>29.552923375180274</v>
      </c>
      <c r="G56" s="100">
        <f t="shared" ref="G56:H56" si="4">+G8/$J56*100000</f>
        <v>31.818647500610762</v>
      </c>
      <c r="H56" s="100">
        <f t="shared" si="4"/>
        <v>28.961864907676667</v>
      </c>
      <c r="J56" s="12">
        <v>1015128</v>
      </c>
    </row>
    <row r="57" spans="2:12" ht="15" thickBot="1" x14ac:dyDescent="0.25">
      <c r="B57" s="53" t="s">
        <v>180</v>
      </c>
      <c r="C57" s="100">
        <f t="shared" si="2"/>
        <v>30.563814364032631</v>
      </c>
      <c r="D57" s="100">
        <f t="shared" si="2"/>
        <v>42.725332121448758</v>
      </c>
      <c r="E57" s="100">
        <f t="shared" si="2"/>
        <v>37.684703050940762</v>
      </c>
      <c r="F57" s="100">
        <f t="shared" si="2"/>
        <v>44.0054918853873</v>
      </c>
      <c r="G57" s="100">
        <f t="shared" ref="G57:H57" si="5">+G9/$J57*100000</f>
        <v>43.445421988664187</v>
      </c>
      <c r="H57" s="100">
        <f t="shared" si="5"/>
        <v>45.845721546048949</v>
      </c>
      <c r="J57" s="12">
        <v>1249844</v>
      </c>
    </row>
    <row r="58" spans="2:12" ht="15" thickBot="1" x14ac:dyDescent="0.25">
      <c r="B58" s="53" t="s">
        <v>181</v>
      </c>
      <c r="C58" s="100">
        <f t="shared" si="2"/>
        <v>43.163250940958875</v>
      </c>
      <c r="D58" s="100">
        <f t="shared" si="2"/>
        <v>48.874081065454966</v>
      </c>
      <c r="E58" s="100">
        <f t="shared" si="2"/>
        <v>47.72306104036273</v>
      </c>
      <c r="F58" s="100">
        <f t="shared" si="2"/>
        <v>51.79590112915065</v>
      </c>
      <c r="G58" s="100">
        <f t="shared" ref="G58:H58" si="6">+G10/$J58*100000</f>
        <v>42.366390923587325</v>
      </c>
      <c r="H58" s="100">
        <f t="shared" si="6"/>
        <v>39.444570859891648</v>
      </c>
      <c r="J58" s="12">
        <v>2258866</v>
      </c>
    </row>
    <row r="59" spans="2:12" ht="15" thickBot="1" x14ac:dyDescent="0.25">
      <c r="B59" s="53" t="s">
        <v>182</v>
      </c>
      <c r="C59" s="100">
        <f t="shared" si="2"/>
        <v>14.655766370238352</v>
      </c>
      <c r="D59" s="100">
        <f t="shared" si="2"/>
        <v>22.236335182430597</v>
      </c>
      <c r="E59" s="100">
        <f t="shared" si="2"/>
        <v>14.992680539669117</v>
      </c>
      <c r="F59" s="100">
        <f t="shared" si="2"/>
        <v>23.078620606007515</v>
      </c>
      <c r="G59" s="100">
        <f t="shared" ref="G59:H59" si="7">+G11/$J59*100000</f>
        <v>9.7705109134922328</v>
      </c>
      <c r="H59" s="100">
        <f t="shared" si="7"/>
        <v>33.186045688930513</v>
      </c>
      <c r="J59" s="12">
        <v>593623</v>
      </c>
    </row>
    <row r="60" spans="2:12" ht="15" thickBot="1" x14ac:dyDescent="0.25">
      <c r="B60" s="53" t="s">
        <v>195</v>
      </c>
      <c r="C60" s="100">
        <f t="shared" si="2"/>
        <v>23.279823056686578</v>
      </c>
      <c r="D60" s="100">
        <f t="shared" si="2"/>
        <v>22.571849904694318</v>
      </c>
      <c r="E60" s="100">
        <f t="shared" si="2"/>
        <v>18.199074554153906</v>
      </c>
      <c r="F60" s="100">
        <f t="shared" si="2"/>
        <v>24.820705799257961</v>
      </c>
      <c r="G60" s="100">
        <f t="shared" ref="G60:H60" si="8">+G12/$J60*100000</f>
        <v>19.739957296725294</v>
      </c>
      <c r="H60" s="100">
        <f t="shared" si="8"/>
        <v>24.487541963026313</v>
      </c>
      <c r="J60" s="12">
        <v>2401221</v>
      </c>
    </row>
    <row r="61" spans="2:12" ht="15" thickBot="1" x14ac:dyDescent="0.25">
      <c r="B61" s="53" t="s">
        <v>184</v>
      </c>
      <c r="C61" s="100">
        <f t="shared" si="2"/>
        <v>24.689871697318161</v>
      </c>
      <c r="D61" s="100">
        <f t="shared" si="2"/>
        <v>29.721902690866816</v>
      </c>
      <c r="E61" s="100">
        <f t="shared" si="2"/>
        <v>22.526568653362666</v>
      </c>
      <c r="F61" s="100">
        <f t="shared" si="2"/>
        <v>31.038695848057117</v>
      </c>
      <c r="G61" s="100">
        <f t="shared" ref="G61:H61" si="9">+G13/$J61*100000</f>
        <v>31.697092426652272</v>
      </c>
      <c r="H61" s="100">
        <f t="shared" si="9"/>
        <v>31.838177407779803</v>
      </c>
      <c r="J61" s="12">
        <v>2126378</v>
      </c>
    </row>
    <row r="62" spans="2:12" ht="15" thickBot="1" x14ac:dyDescent="0.25">
      <c r="B62" s="53" t="s">
        <v>185</v>
      </c>
      <c r="C62" s="100">
        <f t="shared" si="2"/>
        <v>45.001763882047129</v>
      </c>
      <c r="D62" s="100">
        <f t="shared" si="2"/>
        <v>43.67239011310263</v>
      </c>
      <c r="E62" s="100">
        <f t="shared" si="2"/>
        <v>40.865934378664242</v>
      </c>
      <c r="F62" s="100">
        <f t="shared" si="2"/>
        <v>49.002194205259741</v>
      </c>
      <c r="G62" s="100">
        <f t="shared" ref="G62:H62" si="10">+G14/$J62*100000</f>
        <v>44.546330276019845</v>
      </c>
      <c r="H62" s="100">
        <f t="shared" si="10"/>
        <v>46.798880273398026</v>
      </c>
      <c r="J62" s="12">
        <v>8124126</v>
      </c>
    </row>
    <row r="63" spans="2:12" ht="15" thickBot="1" x14ac:dyDescent="0.25">
      <c r="B63" s="53" t="s">
        <v>196</v>
      </c>
      <c r="C63" s="100">
        <f t="shared" si="2"/>
        <v>34.395159461931414</v>
      </c>
      <c r="D63" s="100">
        <f t="shared" si="2"/>
        <v>37.399666960481696</v>
      </c>
      <c r="E63" s="100">
        <f t="shared" si="2"/>
        <v>31.261624033995538</v>
      </c>
      <c r="F63" s="100">
        <f t="shared" si="2"/>
        <v>33.694722130981042</v>
      </c>
      <c r="G63" s="100">
        <f t="shared" ref="G63:H63" si="11">+G15/$J63*100000</f>
        <v>37.915778678024076</v>
      </c>
      <c r="H63" s="100">
        <f t="shared" si="11"/>
        <v>32.220117223717104</v>
      </c>
      <c r="J63" s="12">
        <v>5425182</v>
      </c>
    </row>
    <row r="64" spans="2:12" ht="15" thickBot="1" x14ac:dyDescent="0.25">
      <c r="B64" s="53" t="s">
        <v>187</v>
      </c>
      <c r="C64" s="100">
        <f t="shared" si="2"/>
        <v>19.177002786361545</v>
      </c>
      <c r="D64" s="100">
        <f t="shared" si="2"/>
        <v>17.658032268629935</v>
      </c>
      <c r="E64" s="100">
        <f t="shared" si="2"/>
        <v>17.373225296555258</v>
      </c>
      <c r="F64" s="100">
        <f t="shared" si="2"/>
        <v>21.55039422031718</v>
      </c>
      <c r="G64" s="100">
        <f t="shared" ref="G64:H64" si="12">+G16/$J64*100000</f>
        <v>17.183353981838806</v>
      </c>
      <c r="H64" s="100">
        <f t="shared" si="12"/>
        <v>23.828849996914592</v>
      </c>
      <c r="J64" s="12">
        <v>1053345</v>
      </c>
    </row>
    <row r="65" spans="2:10" ht="15" thickBot="1" x14ac:dyDescent="0.25">
      <c r="B65" s="53" t="s">
        <v>188</v>
      </c>
      <c r="C65" s="100">
        <f t="shared" si="2"/>
        <v>23.464485193983514</v>
      </c>
      <c r="D65" s="100">
        <f t="shared" si="2"/>
        <v>25.085265960914874</v>
      </c>
      <c r="E65" s="100">
        <f t="shared" si="2"/>
        <v>22.654094810517837</v>
      </c>
      <c r="F65" s="100">
        <f t="shared" si="2"/>
        <v>24.790578548745533</v>
      </c>
      <c r="G65" s="100">
        <f t="shared" ref="G65:H65" si="13">+G17/$J65*100000</f>
        <v>25.122101887436038</v>
      </c>
      <c r="H65" s="100">
        <f t="shared" si="13"/>
        <v>28.474171200862255</v>
      </c>
      <c r="J65" s="12">
        <v>2714741</v>
      </c>
    </row>
    <row r="66" spans="2:10" ht="15" thickBot="1" x14ac:dyDescent="0.25">
      <c r="B66" s="53" t="s">
        <v>189</v>
      </c>
      <c r="C66" s="100">
        <f t="shared" si="2"/>
        <v>39.907864702920456</v>
      </c>
      <c r="D66" s="100">
        <f t="shared" si="2"/>
        <v>25.302626440738578</v>
      </c>
      <c r="E66" s="100">
        <f t="shared" si="2"/>
        <v>43.520517478070353</v>
      </c>
      <c r="F66" s="100">
        <f t="shared" si="2"/>
        <v>62.778627602410275</v>
      </c>
      <c r="G66" s="100">
        <f t="shared" ref="G66:H66" si="14">+G18/$J66*100000</f>
        <v>39.106614865630405</v>
      </c>
      <c r="H66" s="100">
        <f t="shared" si="14"/>
        <v>39.458040232862878</v>
      </c>
      <c r="J66" s="12">
        <v>7113886</v>
      </c>
    </row>
    <row r="67" spans="2:10" ht="15" thickBot="1" x14ac:dyDescent="0.25">
      <c r="B67" s="53" t="s">
        <v>190</v>
      </c>
      <c r="C67" s="100">
        <f t="shared" si="2"/>
        <v>50.724989272137357</v>
      </c>
      <c r="D67" s="100">
        <f t="shared" si="2"/>
        <v>52.993435997350957</v>
      </c>
      <c r="E67" s="100">
        <f t="shared" si="2"/>
        <v>46.062071003642743</v>
      </c>
      <c r="F67" s="100">
        <f t="shared" si="2"/>
        <v>51.670175407643029</v>
      </c>
      <c r="G67" s="100">
        <f t="shared" ref="G67:H67" si="15">+G19/$J67*100000</f>
        <v>52.804398770249833</v>
      </c>
      <c r="H67" s="100">
        <f t="shared" si="15"/>
        <v>49.716790727597989</v>
      </c>
      <c r="J67" s="12">
        <v>1586989</v>
      </c>
    </row>
    <row r="68" spans="2:10" ht="15" thickBot="1" x14ac:dyDescent="0.25">
      <c r="B68" s="53" t="s">
        <v>191</v>
      </c>
      <c r="C68" s="100">
        <f t="shared" si="2"/>
        <v>18.717445536620389</v>
      </c>
      <c r="D68" s="100">
        <f t="shared" si="2"/>
        <v>20.03351592591401</v>
      </c>
      <c r="E68" s="100">
        <f t="shared" si="2"/>
        <v>18.424985450110697</v>
      </c>
      <c r="F68" s="100">
        <f t="shared" si="2"/>
        <v>16.085304758033146</v>
      </c>
      <c r="G68" s="100">
        <f t="shared" ref="G68:H68" si="16">+G20/$J68*100000</f>
        <v>22.811886747756102</v>
      </c>
      <c r="H68" s="100">
        <f t="shared" si="16"/>
        <v>23.25057687752064</v>
      </c>
      <c r="J68" s="12">
        <v>683854</v>
      </c>
    </row>
    <row r="69" spans="2:10" ht="15" thickBot="1" x14ac:dyDescent="0.25">
      <c r="B69" s="53" t="s">
        <v>192</v>
      </c>
      <c r="C69" s="100">
        <f t="shared" si="2"/>
        <v>12.085572992178271</v>
      </c>
      <c r="D69" s="100">
        <f t="shared" si="2"/>
        <v>13.468055511578738</v>
      </c>
      <c r="E69" s="100">
        <f t="shared" si="2"/>
        <v>10.926071524294009</v>
      </c>
      <c r="F69" s="100">
        <f t="shared" si="2"/>
        <v>10.123339738835673</v>
      </c>
      <c r="G69" s="100">
        <f t="shared" ref="G69:H69" si="17">+G21/$J69*100000</f>
        <v>13.958613824914385</v>
      </c>
      <c r="H69" s="100">
        <f t="shared" si="17"/>
        <v>14.449172138250034</v>
      </c>
      <c r="J69" s="12">
        <v>2242343</v>
      </c>
    </row>
    <row r="70" spans="2:10" ht="15" thickBot="1" x14ac:dyDescent="0.25">
      <c r="B70" s="53" t="s">
        <v>193</v>
      </c>
      <c r="C70" s="100">
        <f t="shared" si="2"/>
        <v>22.337616239753</v>
      </c>
      <c r="D70" s="100">
        <f t="shared" si="2"/>
        <v>20.195653038680796</v>
      </c>
      <c r="E70" s="100">
        <f t="shared" si="2"/>
        <v>15.299737150515755</v>
      </c>
      <c r="F70" s="100">
        <f t="shared" si="2"/>
        <v>20.195653038680796</v>
      </c>
      <c r="G70" s="100">
        <f t="shared" ref="G70:H70" si="18">+G22/$J70*100000</f>
        <v>27.845521613938672</v>
      </c>
      <c r="H70" s="100">
        <f t="shared" si="18"/>
        <v>18.053689837608591</v>
      </c>
      <c r="J70" s="12">
        <v>326803</v>
      </c>
    </row>
    <row r="71" spans="2:10" ht="15" thickBot="1" x14ac:dyDescent="0.25">
      <c r="B71" s="55" t="s">
        <v>194</v>
      </c>
      <c r="C71" s="101">
        <f t="shared" si="2"/>
        <v>32.227862488292644</v>
      </c>
      <c r="D71" s="101">
        <f t="shared" si="2"/>
        <v>32.590179138511559</v>
      </c>
      <c r="E71" s="101">
        <f t="shared" si="2"/>
        <v>31.525619542643618</v>
      </c>
      <c r="F71" s="101">
        <f t="shared" si="2"/>
        <v>39.160730525627621</v>
      </c>
      <c r="G71" s="101">
        <f t="shared" ref="G71:H71" si="19">+G23/$J71*100000</f>
        <v>34.601240095906441</v>
      </c>
      <c r="H71" s="101">
        <f t="shared" si="19"/>
        <v>34.497430269158322</v>
      </c>
      <c r="J71" s="12">
        <v>49128297</v>
      </c>
    </row>
    <row r="72" spans="2:10" ht="13.5" thickBot="1" x14ac:dyDescent="0.25">
      <c r="C72" s="100"/>
      <c r="D72" s="100"/>
      <c r="E72" s="100"/>
      <c r="F72" s="100"/>
      <c r="G72" s="100"/>
    </row>
    <row r="73" spans="2:10" ht="13.5" thickBot="1" x14ac:dyDescent="0.25">
      <c r="C73" s="100"/>
      <c r="D73" s="100"/>
      <c r="E73" s="100"/>
      <c r="F73" s="100"/>
      <c r="G73" s="100"/>
    </row>
    <row r="74" spans="2:10" ht="13.5" thickBot="1" x14ac:dyDescent="0.25">
      <c r="C74" s="100"/>
      <c r="D74" s="100"/>
      <c r="E74" s="100"/>
      <c r="F74" s="100"/>
      <c r="G74" s="100"/>
    </row>
  </sheetData>
  <pageMargins left="0.7" right="0.7" top="0.75" bottom="0.75" header="0.3" footer="0.3"/>
  <pageSetup paperSize="9"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dimension ref="A1:Q73"/>
  <sheetViews>
    <sheetView zoomScaleNormal="100" workbookViewId="0"/>
  </sheetViews>
  <sheetFormatPr baseColWidth="10" defaultColWidth="11.42578125" defaultRowHeight="12.75" x14ac:dyDescent="0.2"/>
  <cols>
    <col min="1" max="1" width="6.7109375" style="12" customWidth="1"/>
    <col min="2" max="2" width="35.42578125" style="12" customWidth="1"/>
    <col min="3" max="8" width="12.42578125" style="12" customWidth="1"/>
    <col min="9" max="9" width="12.28515625" style="12" customWidth="1"/>
    <col min="10" max="10" width="0.28515625" style="12" hidden="1" customWidth="1"/>
    <col min="11" max="11" width="11.7109375" style="12" customWidth="1"/>
    <col min="12" max="12" width="17.140625" style="12" customWidth="1"/>
    <col min="13" max="13" width="19.28515625" style="12" customWidth="1"/>
    <col min="14" max="61" width="12.42578125" style="12" customWidth="1"/>
    <col min="62" max="16384" width="11.42578125" style="12"/>
  </cols>
  <sheetData>
    <row r="1" spans="1:8" ht="15" x14ac:dyDescent="0.2">
      <c r="C1" s="51"/>
      <c r="D1" s="51"/>
    </row>
    <row r="2" spans="1:8" ht="40.5" customHeight="1" x14ac:dyDescent="0.2">
      <c r="B2" s="10"/>
      <c r="C2" s="20"/>
      <c r="D2" s="51"/>
    </row>
    <row r="3" spans="1:8" ht="34.5" customHeight="1" x14ac:dyDescent="0.2">
      <c r="B3" s="52"/>
      <c r="C3" s="11"/>
    </row>
    <row r="4" spans="1:8" ht="25.5" customHeight="1" x14ac:dyDescent="0.2"/>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2549</v>
      </c>
      <c r="D6" s="39">
        <v>3094</v>
      </c>
      <c r="E6" s="39">
        <v>2505</v>
      </c>
      <c r="F6" s="39">
        <v>3302</v>
      </c>
      <c r="G6" s="39">
        <v>3117</v>
      </c>
      <c r="H6" s="39">
        <v>2891</v>
      </c>
    </row>
    <row r="7" spans="1:8" ht="17.100000000000001" customHeight="1" thickBot="1" x14ac:dyDescent="0.25">
      <c r="B7" s="53" t="s">
        <v>178</v>
      </c>
      <c r="C7" s="39">
        <v>291</v>
      </c>
      <c r="D7" s="39">
        <v>355</v>
      </c>
      <c r="E7" s="39">
        <v>350</v>
      </c>
      <c r="F7" s="39">
        <v>380</v>
      </c>
      <c r="G7" s="39">
        <v>373</v>
      </c>
      <c r="H7" s="39">
        <v>347</v>
      </c>
    </row>
    <row r="8" spans="1:8" ht="17.100000000000001" customHeight="1" thickBot="1" x14ac:dyDescent="0.25">
      <c r="B8" s="53" t="s">
        <v>179</v>
      </c>
      <c r="C8" s="39">
        <v>263</v>
      </c>
      <c r="D8" s="39">
        <v>307</v>
      </c>
      <c r="E8" s="39">
        <v>257</v>
      </c>
      <c r="F8" s="39">
        <v>325</v>
      </c>
      <c r="G8" s="39">
        <v>348</v>
      </c>
      <c r="H8" s="39">
        <v>318</v>
      </c>
    </row>
    <row r="9" spans="1:8" ht="17.100000000000001" customHeight="1" thickBot="1" x14ac:dyDescent="0.25">
      <c r="B9" s="53" t="s">
        <v>180</v>
      </c>
      <c r="C9" s="39">
        <v>418</v>
      </c>
      <c r="D9" s="39">
        <v>578</v>
      </c>
      <c r="E9" s="39">
        <v>493</v>
      </c>
      <c r="F9" s="39">
        <v>586</v>
      </c>
      <c r="G9" s="39">
        <v>594</v>
      </c>
      <c r="H9" s="39">
        <v>617</v>
      </c>
    </row>
    <row r="10" spans="1:8" ht="17.100000000000001" customHeight="1" thickBot="1" x14ac:dyDescent="0.25">
      <c r="B10" s="53" t="s">
        <v>181</v>
      </c>
      <c r="C10" s="39">
        <v>1022</v>
      </c>
      <c r="D10" s="39">
        <v>1132</v>
      </c>
      <c r="E10" s="39">
        <v>1094</v>
      </c>
      <c r="F10" s="39">
        <v>1216</v>
      </c>
      <c r="G10" s="39">
        <v>988</v>
      </c>
      <c r="H10" s="39">
        <v>918</v>
      </c>
    </row>
    <row r="11" spans="1:8" ht="17.100000000000001" customHeight="1" thickBot="1" x14ac:dyDescent="0.25">
      <c r="A11" s="66"/>
      <c r="B11" s="53" t="s">
        <v>182</v>
      </c>
      <c r="C11" s="39">
        <v>109</v>
      </c>
      <c r="D11" s="39">
        <v>154</v>
      </c>
      <c r="E11" s="39">
        <v>97</v>
      </c>
      <c r="F11" s="39">
        <v>162</v>
      </c>
      <c r="G11" s="39">
        <v>67</v>
      </c>
      <c r="H11" s="39">
        <v>206</v>
      </c>
    </row>
    <row r="12" spans="1:8" ht="17.100000000000001" customHeight="1" thickBot="1" x14ac:dyDescent="0.25">
      <c r="A12" s="66"/>
      <c r="B12" s="53" t="s">
        <v>183</v>
      </c>
      <c r="C12" s="39">
        <v>603</v>
      </c>
      <c r="D12" s="39">
        <v>591</v>
      </c>
      <c r="E12" s="39">
        <v>483</v>
      </c>
      <c r="F12" s="39">
        <v>655</v>
      </c>
      <c r="G12" s="39">
        <v>521</v>
      </c>
      <c r="H12" s="39">
        <v>671</v>
      </c>
    </row>
    <row r="13" spans="1:8" ht="17.100000000000001" customHeight="1" thickBot="1" x14ac:dyDescent="0.25">
      <c r="A13" s="66"/>
      <c r="B13" s="53" t="s">
        <v>184</v>
      </c>
      <c r="C13" s="39">
        <v>611</v>
      </c>
      <c r="D13" s="39">
        <v>700</v>
      </c>
      <c r="E13" s="39">
        <v>522</v>
      </c>
      <c r="F13" s="39">
        <v>719</v>
      </c>
      <c r="G13" s="39">
        <v>745</v>
      </c>
      <c r="H13" s="39">
        <v>733</v>
      </c>
    </row>
    <row r="14" spans="1:8" ht="17.100000000000001" customHeight="1" thickBot="1" x14ac:dyDescent="0.25">
      <c r="A14" s="66"/>
      <c r="B14" s="53" t="s">
        <v>185</v>
      </c>
      <c r="C14" s="39">
        <v>4493</v>
      </c>
      <c r="D14" s="39">
        <v>4322</v>
      </c>
      <c r="E14" s="39">
        <v>3968</v>
      </c>
      <c r="F14" s="39">
        <v>4721</v>
      </c>
      <c r="G14" s="39">
        <v>4488</v>
      </c>
      <c r="H14" s="39">
        <v>4631</v>
      </c>
    </row>
    <row r="15" spans="1:8" ht="17.100000000000001" customHeight="1" thickBot="1" x14ac:dyDescent="0.25">
      <c r="A15" s="66"/>
      <c r="B15" s="53" t="s">
        <v>186</v>
      </c>
      <c r="C15" s="39">
        <v>2129</v>
      </c>
      <c r="D15" s="39">
        <v>2276</v>
      </c>
      <c r="E15" s="39">
        <v>1877</v>
      </c>
      <c r="F15" s="39">
        <v>2094</v>
      </c>
      <c r="G15" s="39">
        <v>2323</v>
      </c>
      <c r="H15" s="39">
        <v>2002</v>
      </c>
    </row>
    <row r="16" spans="1:8" ht="17.100000000000001" customHeight="1" thickBot="1" x14ac:dyDescent="0.25">
      <c r="B16" s="53" t="s">
        <v>187</v>
      </c>
      <c r="C16" s="39">
        <v>249</v>
      </c>
      <c r="D16" s="39">
        <v>262</v>
      </c>
      <c r="E16" s="39">
        <v>243</v>
      </c>
      <c r="F16" s="39">
        <v>287</v>
      </c>
      <c r="G16" s="39">
        <v>205</v>
      </c>
      <c r="H16" s="39">
        <v>286</v>
      </c>
    </row>
    <row r="17" spans="1:17" ht="17.100000000000001" customHeight="1" thickBot="1" x14ac:dyDescent="0.25">
      <c r="B17" s="53" t="s">
        <v>188</v>
      </c>
      <c r="C17" s="39">
        <v>706</v>
      </c>
      <c r="D17" s="39">
        <v>814</v>
      </c>
      <c r="E17" s="39">
        <v>682</v>
      </c>
      <c r="F17" s="39">
        <v>759</v>
      </c>
      <c r="G17" s="39">
        <v>748</v>
      </c>
      <c r="H17" s="39">
        <v>864</v>
      </c>
    </row>
    <row r="18" spans="1:17" ht="17.100000000000001" customHeight="1" thickBot="1" x14ac:dyDescent="0.25">
      <c r="B18" s="53" t="s">
        <v>189</v>
      </c>
      <c r="C18" s="39">
        <v>3116</v>
      </c>
      <c r="D18" s="39">
        <v>1992</v>
      </c>
      <c r="E18" s="39">
        <v>3364</v>
      </c>
      <c r="F18" s="39">
        <v>4777</v>
      </c>
      <c r="G18" s="39">
        <v>3036</v>
      </c>
      <c r="H18" s="39">
        <v>3033</v>
      </c>
    </row>
    <row r="19" spans="1:17" ht="17.100000000000001" customHeight="1" thickBot="1" x14ac:dyDescent="0.25">
      <c r="B19" s="53" t="s">
        <v>190</v>
      </c>
      <c r="C19" s="39">
        <v>861</v>
      </c>
      <c r="D19" s="39">
        <v>906</v>
      </c>
      <c r="E19" s="39">
        <v>772</v>
      </c>
      <c r="F19" s="39">
        <v>900</v>
      </c>
      <c r="G19" s="39">
        <v>888</v>
      </c>
      <c r="H19" s="39">
        <v>850</v>
      </c>
    </row>
    <row r="20" spans="1:17" ht="17.100000000000001" customHeight="1" thickBot="1" x14ac:dyDescent="0.25">
      <c r="B20" s="53" t="s">
        <v>191</v>
      </c>
      <c r="C20" s="39">
        <v>152</v>
      </c>
      <c r="D20" s="39">
        <v>154</v>
      </c>
      <c r="E20" s="39">
        <v>151</v>
      </c>
      <c r="F20" s="39">
        <v>126</v>
      </c>
      <c r="G20" s="39">
        <v>192</v>
      </c>
      <c r="H20" s="39">
        <v>202</v>
      </c>
    </row>
    <row r="21" spans="1:17" ht="17.100000000000001" customHeight="1" thickBot="1" x14ac:dyDescent="0.25">
      <c r="B21" s="53" t="s">
        <v>192</v>
      </c>
      <c r="C21" s="39">
        <v>362</v>
      </c>
      <c r="D21" s="39">
        <v>391</v>
      </c>
      <c r="E21" s="39">
        <v>309</v>
      </c>
      <c r="F21" s="39">
        <v>309</v>
      </c>
      <c r="G21" s="39">
        <v>372</v>
      </c>
      <c r="H21" s="39">
        <v>388</v>
      </c>
      <c r="I21" s="18"/>
      <c r="J21" s="18"/>
      <c r="K21" s="18"/>
    </row>
    <row r="22" spans="1:17" ht="17.100000000000001" customHeight="1" thickBot="1" x14ac:dyDescent="0.25">
      <c r="B22" s="53" t="s">
        <v>193</v>
      </c>
      <c r="C22" s="39">
        <v>83</v>
      </c>
      <c r="D22" s="39">
        <v>78</v>
      </c>
      <c r="E22" s="39">
        <v>56</v>
      </c>
      <c r="F22" s="39">
        <v>75</v>
      </c>
      <c r="G22" s="39">
        <v>95</v>
      </c>
      <c r="H22" s="39">
        <v>67</v>
      </c>
    </row>
    <row r="23" spans="1:17" ht="17.100000000000001" customHeight="1" thickBot="1" x14ac:dyDescent="0.25">
      <c r="B23" s="55" t="s">
        <v>194</v>
      </c>
      <c r="C23" s="56">
        <v>18017</v>
      </c>
      <c r="D23" s="56">
        <v>18106</v>
      </c>
      <c r="E23" s="56">
        <v>17223</v>
      </c>
      <c r="F23" s="56">
        <v>21393</v>
      </c>
      <c r="G23" s="56">
        <v>19100</v>
      </c>
      <c r="H23" s="56">
        <v>19024</v>
      </c>
    </row>
    <row r="24" spans="1:17" ht="33" customHeight="1" x14ac:dyDescent="0.2">
      <c r="C24" s="18"/>
      <c r="G24" s="18"/>
      <c r="Q24" s="18"/>
    </row>
    <row r="25" spans="1:17" ht="48" customHeight="1" x14ac:dyDescent="0.2">
      <c r="B25" s="57"/>
      <c r="C25" s="57"/>
      <c r="D25" s="57"/>
      <c r="E25" s="57"/>
      <c r="F25" s="62"/>
      <c r="G25" s="62"/>
      <c r="Q25" s="18"/>
    </row>
    <row r="26" spans="1:17" ht="15.75" customHeight="1" x14ac:dyDescent="0.2">
      <c r="Q26" s="18"/>
    </row>
    <row r="27" spans="1:17" s="58" customFormat="1" ht="39" customHeight="1" x14ac:dyDescent="0.2">
      <c r="A27" s="12"/>
      <c r="C27" s="38" t="s">
        <v>326</v>
      </c>
      <c r="D27" s="38" t="s">
        <v>331</v>
      </c>
      <c r="E27" s="18"/>
    </row>
    <row r="28" spans="1:17" ht="17.100000000000001" customHeight="1" thickBot="1" x14ac:dyDescent="0.25">
      <c r="B28" s="53" t="s">
        <v>177</v>
      </c>
      <c r="C28" s="35">
        <f t="shared" ref="C28:D45" si="0">+(G6-C6)/C6</f>
        <v>0.22283248332679481</v>
      </c>
      <c r="D28" s="35">
        <f t="shared" si="0"/>
        <v>-6.561085972850679E-2</v>
      </c>
      <c r="E28" s="18"/>
    </row>
    <row r="29" spans="1:17" ht="17.100000000000001" customHeight="1" thickBot="1" x14ac:dyDescent="0.25">
      <c r="B29" s="53" t="s">
        <v>178</v>
      </c>
      <c r="C29" s="35">
        <f t="shared" si="0"/>
        <v>0.28178694158075601</v>
      </c>
      <c r="D29" s="35">
        <f t="shared" si="0"/>
        <v>-2.2535211267605635E-2</v>
      </c>
      <c r="E29" s="18"/>
    </row>
    <row r="30" spans="1:17" ht="17.100000000000001" customHeight="1" thickBot="1" x14ac:dyDescent="0.25">
      <c r="B30" s="53" t="s">
        <v>179</v>
      </c>
      <c r="C30" s="35">
        <f t="shared" si="0"/>
        <v>0.32319391634980987</v>
      </c>
      <c r="D30" s="35">
        <f t="shared" si="0"/>
        <v>3.5830618892508145E-2</v>
      </c>
      <c r="E30" s="18"/>
    </row>
    <row r="31" spans="1:17" ht="17.100000000000001" customHeight="1" thickBot="1" x14ac:dyDescent="0.25">
      <c r="B31" s="53" t="s">
        <v>180</v>
      </c>
      <c r="C31" s="35">
        <f t="shared" si="0"/>
        <v>0.42105263157894735</v>
      </c>
      <c r="D31" s="35">
        <f t="shared" si="0"/>
        <v>6.7474048442906581E-2</v>
      </c>
      <c r="E31" s="18"/>
    </row>
    <row r="32" spans="1:17" ht="17.100000000000001" customHeight="1" thickBot="1" x14ac:dyDescent="0.25">
      <c r="B32" s="53" t="s">
        <v>181</v>
      </c>
      <c r="C32" s="35">
        <f t="shared" si="0"/>
        <v>-3.3268101761252444E-2</v>
      </c>
      <c r="D32" s="35">
        <f t="shared" si="0"/>
        <v>-0.18904593639575973</v>
      </c>
      <c r="E32" s="18"/>
    </row>
    <row r="33" spans="2:11" ht="17.100000000000001" customHeight="1" thickBot="1" x14ac:dyDescent="0.25">
      <c r="B33" s="53" t="s">
        <v>182</v>
      </c>
      <c r="C33" s="35">
        <f t="shared" si="0"/>
        <v>-0.38532110091743121</v>
      </c>
      <c r="D33" s="35">
        <f t="shared" si="0"/>
        <v>0.33766233766233766</v>
      </c>
      <c r="E33" s="18"/>
    </row>
    <row r="34" spans="2:11" ht="17.100000000000001" customHeight="1" thickBot="1" x14ac:dyDescent="0.25">
      <c r="B34" s="53" t="s">
        <v>183</v>
      </c>
      <c r="C34" s="35">
        <f t="shared" si="0"/>
        <v>-0.13598673300165837</v>
      </c>
      <c r="D34" s="35">
        <f t="shared" si="0"/>
        <v>0.13536379018612521</v>
      </c>
      <c r="E34" s="18"/>
    </row>
    <row r="35" spans="2:11" ht="17.100000000000001" customHeight="1" thickBot="1" x14ac:dyDescent="0.25">
      <c r="B35" s="53" t="s">
        <v>184</v>
      </c>
      <c r="C35" s="35">
        <f t="shared" si="0"/>
        <v>0.21931260229132571</v>
      </c>
      <c r="D35" s="35">
        <f t="shared" si="0"/>
        <v>4.7142857142857146E-2</v>
      </c>
      <c r="E35" s="18"/>
    </row>
    <row r="36" spans="2:11" ht="17.100000000000001" customHeight="1" thickBot="1" x14ac:dyDescent="0.25">
      <c r="B36" s="53" t="s">
        <v>185</v>
      </c>
      <c r="C36" s="35">
        <f t="shared" si="0"/>
        <v>-1.1128421989761851E-3</v>
      </c>
      <c r="D36" s="35">
        <f t="shared" si="0"/>
        <v>7.1494678389634428E-2</v>
      </c>
      <c r="E36" s="18"/>
    </row>
    <row r="37" spans="2:11" ht="17.100000000000001" customHeight="1" thickBot="1" x14ac:dyDescent="0.25">
      <c r="B37" s="53" t="s">
        <v>186</v>
      </c>
      <c r="C37" s="35">
        <f t="shared" si="0"/>
        <v>9.112259276655707E-2</v>
      </c>
      <c r="D37" s="35">
        <f t="shared" si="0"/>
        <v>-0.12038664323374342</v>
      </c>
      <c r="E37" s="18"/>
    </row>
    <row r="38" spans="2:11" ht="17.100000000000001" customHeight="1" thickBot="1" x14ac:dyDescent="0.25">
      <c r="B38" s="53" t="s">
        <v>187</v>
      </c>
      <c r="C38" s="35">
        <f t="shared" si="0"/>
        <v>-0.17670682730923695</v>
      </c>
      <c r="D38" s="35">
        <f t="shared" si="0"/>
        <v>9.1603053435114504E-2</v>
      </c>
      <c r="E38" s="18"/>
      <c r="F38" s="18"/>
      <c r="G38" s="18"/>
      <c r="H38" s="18"/>
      <c r="I38" s="18"/>
      <c r="J38" s="18"/>
      <c r="K38" s="18"/>
    </row>
    <row r="39" spans="2:11" ht="17.100000000000001" customHeight="1" thickBot="1" x14ac:dyDescent="0.25">
      <c r="B39" s="53" t="s">
        <v>188</v>
      </c>
      <c r="C39" s="35">
        <f t="shared" si="0"/>
        <v>5.9490084985835696E-2</v>
      </c>
      <c r="D39" s="35">
        <f t="shared" si="0"/>
        <v>6.1425061425061427E-2</v>
      </c>
      <c r="E39" s="18"/>
    </row>
    <row r="40" spans="2:11" ht="17.100000000000001" customHeight="1" thickBot="1" x14ac:dyDescent="0.25">
      <c r="B40" s="53" t="s">
        <v>189</v>
      </c>
      <c r="C40" s="35">
        <f t="shared" si="0"/>
        <v>-2.5673940949935817E-2</v>
      </c>
      <c r="D40" s="35">
        <f t="shared" si="0"/>
        <v>0.52259036144578308</v>
      </c>
      <c r="E40" s="18"/>
    </row>
    <row r="41" spans="2:11" ht="17.100000000000001" customHeight="1" thickBot="1" x14ac:dyDescent="0.25">
      <c r="B41" s="53" t="s">
        <v>190</v>
      </c>
      <c r="C41" s="35">
        <f t="shared" si="0"/>
        <v>3.1358885017421602E-2</v>
      </c>
      <c r="D41" s="35">
        <f t="shared" si="0"/>
        <v>-6.1810154525386317E-2</v>
      </c>
    </row>
    <row r="42" spans="2:11" ht="17.100000000000001" customHeight="1" thickBot="1" x14ac:dyDescent="0.25">
      <c r="B42" s="53" t="s">
        <v>191</v>
      </c>
      <c r="C42" s="35">
        <f t="shared" si="0"/>
        <v>0.26315789473684209</v>
      </c>
      <c r="D42" s="35">
        <f t="shared" si="0"/>
        <v>0.31168831168831168</v>
      </c>
    </row>
    <row r="43" spans="2:11" ht="17.100000000000001" customHeight="1" thickBot="1" x14ac:dyDescent="0.25">
      <c r="B43" s="53" t="s">
        <v>192</v>
      </c>
      <c r="C43" s="35">
        <f t="shared" si="0"/>
        <v>2.7624309392265192E-2</v>
      </c>
      <c r="D43" s="35">
        <f t="shared" si="0"/>
        <v>-7.6726342710997444E-3</v>
      </c>
    </row>
    <row r="44" spans="2:11" ht="17.100000000000001" customHeight="1" thickBot="1" x14ac:dyDescent="0.25">
      <c r="B44" s="53" t="s">
        <v>193</v>
      </c>
      <c r="C44" s="35">
        <f t="shared" si="0"/>
        <v>0.14457831325301204</v>
      </c>
      <c r="D44" s="35">
        <f t="shared" si="0"/>
        <v>-0.14102564102564102</v>
      </c>
    </row>
    <row r="45" spans="2:11" ht="17.100000000000001" customHeight="1" thickBot="1" x14ac:dyDescent="0.25">
      <c r="B45" s="55" t="s">
        <v>194</v>
      </c>
      <c r="C45" s="63">
        <f t="shared" si="0"/>
        <v>6.0109896209135816E-2</v>
      </c>
      <c r="D45" s="63">
        <f t="shared" si="0"/>
        <v>5.0701424942008175E-2</v>
      </c>
    </row>
    <row r="47" spans="2:11" x14ac:dyDescent="0.2">
      <c r="B47" s="65"/>
      <c r="C47" s="65"/>
      <c r="D47" s="65"/>
      <c r="E47" s="65"/>
      <c r="F47" s="65"/>
      <c r="G47" s="65"/>
      <c r="H47" s="65"/>
      <c r="I47" s="65"/>
      <c r="J47" s="65"/>
    </row>
    <row r="48" spans="2:11" x14ac:dyDescent="0.2">
      <c r="B48" s="65"/>
      <c r="C48" s="65"/>
      <c r="D48" s="65"/>
      <c r="E48" s="65"/>
      <c r="F48" s="65"/>
      <c r="G48" s="65"/>
      <c r="H48" s="65"/>
      <c r="I48" s="65"/>
      <c r="J48" s="65"/>
    </row>
    <row r="53" spans="2:11" ht="39" customHeight="1" x14ac:dyDescent="0.2">
      <c r="C53" s="37" t="s">
        <v>106</v>
      </c>
      <c r="D53" s="37" t="s">
        <v>301</v>
      </c>
      <c r="E53" s="37" t="s">
        <v>303</v>
      </c>
      <c r="F53" s="59" t="s">
        <v>310</v>
      </c>
      <c r="G53" s="37" t="s">
        <v>325</v>
      </c>
      <c r="H53" s="37" t="s">
        <v>327</v>
      </c>
      <c r="I53" s="113"/>
      <c r="J53" s="113">
        <v>45658</v>
      </c>
      <c r="K53" s="110"/>
    </row>
    <row r="54" spans="2:11" ht="15" thickBot="1" x14ac:dyDescent="0.25">
      <c r="B54" s="53" t="s">
        <v>177</v>
      </c>
      <c r="C54" s="100">
        <f t="shared" ref="C54:H71" si="1">+C6/$J54*100000</f>
        <v>28.810896645062073</v>
      </c>
      <c r="D54" s="100">
        <f t="shared" si="1"/>
        <v>34.970935354971381</v>
      </c>
      <c r="E54" s="100">
        <f t="shared" si="1"/>
        <v>28.313572418940957</v>
      </c>
      <c r="F54" s="100">
        <f t="shared" si="1"/>
        <v>37.32192260572576</v>
      </c>
      <c r="G54" s="100">
        <f t="shared" si="1"/>
        <v>35.230900291352874</v>
      </c>
      <c r="H54" s="100">
        <f t="shared" si="1"/>
        <v>32.676462220821676</v>
      </c>
      <c r="J54" s="12">
        <v>8847347</v>
      </c>
    </row>
    <row r="55" spans="2:11" ht="15" thickBot="1" x14ac:dyDescent="0.25">
      <c r="B55" s="53" t="s">
        <v>178</v>
      </c>
      <c r="C55" s="100">
        <f t="shared" si="1"/>
        <v>21.324602215560216</v>
      </c>
      <c r="D55" s="100">
        <f t="shared" si="1"/>
        <v>26.014549094583774</v>
      </c>
      <c r="E55" s="100">
        <f t="shared" si="1"/>
        <v>25.648146994660053</v>
      </c>
      <c r="F55" s="100">
        <f t="shared" si="1"/>
        <v>27.846559594202347</v>
      </c>
      <c r="G55" s="100">
        <f t="shared" ref="G55:H55" si="2">+G7/$J55*100000</f>
        <v>27.333596654309147</v>
      </c>
      <c r="H55" s="100">
        <f t="shared" si="2"/>
        <v>25.428305734705827</v>
      </c>
      <c r="J55" s="12">
        <v>1364621</v>
      </c>
    </row>
    <row r="56" spans="2:11" ht="15" thickBot="1" x14ac:dyDescent="0.25">
      <c r="B56" s="53" t="s">
        <v>179</v>
      </c>
      <c r="C56" s="100">
        <f t="shared" si="1"/>
        <v>25.908062825574703</v>
      </c>
      <c r="D56" s="100">
        <f t="shared" si="1"/>
        <v>30.242491587267814</v>
      </c>
      <c r="E56" s="100">
        <f t="shared" si="1"/>
        <v>25.317004358071102</v>
      </c>
      <c r="F56" s="100">
        <f t="shared" si="1"/>
        <v>32.01566698977863</v>
      </c>
      <c r="G56" s="100">
        <f t="shared" ref="G56:H56" si="3">+G8/$J56*100000</f>
        <v>34.281391115209111</v>
      </c>
      <c r="H56" s="100">
        <f t="shared" si="3"/>
        <v>31.326098777691087</v>
      </c>
      <c r="J56" s="12">
        <v>1015128</v>
      </c>
    </row>
    <row r="57" spans="2:11" ht="15" thickBot="1" x14ac:dyDescent="0.25">
      <c r="B57" s="53" t="s">
        <v>180</v>
      </c>
      <c r="C57" s="100">
        <f t="shared" si="1"/>
        <v>33.444173832894343</v>
      </c>
      <c r="D57" s="100">
        <f t="shared" si="1"/>
        <v>46.245771472279735</v>
      </c>
      <c r="E57" s="100">
        <f t="shared" si="1"/>
        <v>39.444922726356253</v>
      </c>
      <c r="F57" s="100">
        <f t="shared" si="1"/>
        <v>46.885851354249013</v>
      </c>
      <c r="G57" s="100">
        <f t="shared" ref="G57:H57" si="4">+G9/$J57*100000</f>
        <v>47.525931236218277</v>
      </c>
      <c r="H57" s="100">
        <f t="shared" si="4"/>
        <v>49.366160896879926</v>
      </c>
      <c r="J57" s="12">
        <v>1249844</v>
      </c>
    </row>
    <row r="58" spans="2:11" ht="15" thickBot="1" x14ac:dyDescent="0.25">
      <c r="B58" s="53" t="s">
        <v>181</v>
      </c>
      <c r="C58" s="100">
        <f t="shared" si="1"/>
        <v>45.243940986317916</v>
      </c>
      <c r="D58" s="100">
        <f t="shared" si="1"/>
        <v>50.113641092477373</v>
      </c>
      <c r="E58" s="100">
        <f t="shared" si="1"/>
        <v>48.43138105580411</v>
      </c>
      <c r="F58" s="100">
        <f t="shared" si="1"/>
        <v>53.832321173544599</v>
      </c>
      <c r="G58" s="100">
        <f t="shared" ref="G58:H58" si="5">+G10/$J58*100000</f>
        <v>43.738760953504986</v>
      </c>
      <c r="H58" s="100">
        <f t="shared" si="5"/>
        <v>40.639860885948963</v>
      </c>
      <c r="J58" s="12">
        <v>2258866</v>
      </c>
    </row>
    <row r="59" spans="2:11" ht="15" thickBot="1" x14ac:dyDescent="0.25">
      <c r="B59" s="53" t="s">
        <v>182</v>
      </c>
      <c r="C59" s="100">
        <f t="shared" si="1"/>
        <v>18.361822233976781</v>
      </c>
      <c r="D59" s="100">
        <f t="shared" si="1"/>
        <v>25.942391046169032</v>
      </c>
      <c r="E59" s="100">
        <f t="shared" si="1"/>
        <v>16.340337217392186</v>
      </c>
      <c r="F59" s="100">
        <f t="shared" si="1"/>
        <v>27.290047723892098</v>
      </c>
      <c r="G59" s="100">
        <f t="shared" ref="G59:H59" si="6">+G11/$J59*100000</f>
        <v>11.286624675930684</v>
      </c>
      <c r="H59" s="100">
        <f t="shared" si="6"/>
        <v>34.702159451368971</v>
      </c>
      <c r="J59" s="12">
        <v>593623</v>
      </c>
    </row>
    <row r="60" spans="2:11" ht="15" thickBot="1" x14ac:dyDescent="0.25">
      <c r="B60" s="53" t="s">
        <v>195</v>
      </c>
      <c r="C60" s="100">
        <f t="shared" si="1"/>
        <v>25.112224155960657</v>
      </c>
      <c r="D60" s="100">
        <f t="shared" si="1"/>
        <v>24.612478401613181</v>
      </c>
      <c r="E60" s="100">
        <f t="shared" si="1"/>
        <v>20.114766612485898</v>
      </c>
      <c r="F60" s="100">
        <f t="shared" si="1"/>
        <v>27.277789091466385</v>
      </c>
      <c r="G60" s="100">
        <f t="shared" ref="G60:H60" si="7">+G12/$J60*100000</f>
        <v>21.697294834586238</v>
      </c>
      <c r="H60" s="100">
        <f t="shared" si="7"/>
        <v>27.944116763929681</v>
      </c>
      <c r="J60" s="12">
        <v>2401221</v>
      </c>
    </row>
    <row r="61" spans="2:11" ht="15" thickBot="1" x14ac:dyDescent="0.25">
      <c r="B61" s="53" t="s">
        <v>184</v>
      </c>
      <c r="C61" s="100">
        <f t="shared" si="1"/>
        <v>28.734307822974088</v>
      </c>
      <c r="D61" s="100">
        <f t="shared" si="1"/>
        <v>32.91982892975755</v>
      </c>
      <c r="E61" s="100">
        <f t="shared" si="1"/>
        <v>24.54878671619063</v>
      </c>
      <c r="F61" s="100">
        <f t="shared" si="1"/>
        <v>33.813367143565252</v>
      </c>
      <c r="G61" s="100">
        <f t="shared" ref="G61:H61" si="8">+G13/$J61*100000</f>
        <v>35.036103646670533</v>
      </c>
      <c r="H61" s="100">
        <f t="shared" si="8"/>
        <v>34.471763722160404</v>
      </c>
      <c r="J61" s="12">
        <v>2126378</v>
      </c>
    </row>
    <row r="62" spans="2:11" ht="15" thickBot="1" x14ac:dyDescent="0.25">
      <c r="B62" s="53" t="s">
        <v>185</v>
      </c>
      <c r="C62" s="100">
        <f t="shared" si="1"/>
        <v>55.304410591367002</v>
      </c>
      <c r="D62" s="100">
        <f t="shared" si="1"/>
        <v>53.199568790538201</v>
      </c>
      <c r="E62" s="100">
        <f t="shared" si="1"/>
        <v>48.842176992331233</v>
      </c>
      <c r="F62" s="100">
        <f t="shared" si="1"/>
        <v>58.110866325805382</v>
      </c>
      <c r="G62" s="100">
        <f t="shared" ref="G62:H62" si="9">+G14/$J62*100000</f>
        <v>55.242865509471414</v>
      </c>
      <c r="H62" s="100">
        <f t="shared" si="9"/>
        <v>57.003054851684972</v>
      </c>
      <c r="J62" s="12">
        <v>8124126</v>
      </c>
    </row>
    <row r="63" spans="2:11" ht="15" thickBot="1" x14ac:dyDescent="0.25">
      <c r="B63" s="53" t="s">
        <v>196</v>
      </c>
      <c r="C63" s="100">
        <f t="shared" si="1"/>
        <v>39.242923094561625</v>
      </c>
      <c r="D63" s="100">
        <f t="shared" si="1"/>
        <v>41.95250961165911</v>
      </c>
      <c r="E63" s="100">
        <f t="shared" si="1"/>
        <v>34.597917636680208</v>
      </c>
      <c r="F63" s="100">
        <f t="shared" si="1"/>
        <v>38.597783447633645</v>
      </c>
      <c r="G63" s="100">
        <f t="shared" ref="G63:H63" si="10">+G15/$J63*100000</f>
        <v>42.818839994676679</v>
      </c>
      <c r="H63" s="100">
        <f t="shared" si="10"/>
        <v>36.901987804280118</v>
      </c>
      <c r="J63" s="12">
        <v>5425182</v>
      </c>
    </row>
    <row r="64" spans="2:11" ht="15" thickBot="1" x14ac:dyDescent="0.25">
      <c r="B64" s="53" t="s">
        <v>187</v>
      </c>
      <c r="C64" s="100">
        <f t="shared" si="1"/>
        <v>23.63897868219814</v>
      </c>
      <c r="D64" s="100">
        <f t="shared" si="1"/>
        <v>24.87314222785507</v>
      </c>
      <c r="E64" s="100">
        <f t="shared" si="1"/>
        <v>23.069364738048787</v>
      </c>
      <c r="F64" s="100">
        <f t="shared" si="1"/>
        <v>27.246533661810709</v>
      </c>
      <c r="G64" s="100">
        <f t="shared" ref="G64:H64" si="11">+G16/$J64*100000</f>
        <v>19.461809758436221</v>
      </c>
      <c r="H64" s="100">
        <f t="shared" si="11"/>
        <v>27.151598004452481</v>
      </c>
      <c r="J64" s="12">
        <v>1053345</v>
      </c>
    </row>
    <row r="65" spans="2:10" ht="15" thickBot="1" x14ac:dyDescent="0.25">
      <c r="B65" s="53" t="s">
        <v>188</v>
      </c>
      <c r="C65" s="100">
        <f t="shared" si="1"/>
        <v>26.006164123944053</v>
      </c>
      <c r="D65" s="100">
        <f t="shared" si="1"/>
        <v>29.98444418823011</v>
      </c>
      <c r="E65" s="100">
        <f t="shared" si="1"/>
        <v>25.122101887436038</v>
      </c>
      <c r="F65" s="100">
        <f t="shared" si="1"/>
        <v>27.958468229565913</v>
      </c>
      <c r="G65" s="100">
        <f t="shared" ref="G65:H65" si="12">+G17/$J65*100000</f>
        <v>27.553273037833076</v>
      </c>
      <c r="H65" s="100">
        <f t="shared" si="12"/>
        <v>31.826240514288472</v>
      </c>
      <c r="J65" s="12">
        <v>2714741</v>
      </c>
    </row>
    <row r="66" spans="2:10" ht="15" thickBot="1" x14ac:dyDescent="0.25">
      <c r="B66" s="53" t="s">
        <v>189</v>
      </c>
      <c r="C66" s="100">
        <f t="shared" si="1"/>
        <v>43.801657771856334</v>
      </c>
      <c r="D66" s="100">
        <f t="shared" si="1"/>
        <v>28.001573261084026</v>
      </c>
      <c r="E66" s="100">
        <f t="shared" si="1"/>
        <v>47.287797414802547</v>
      </c>
      <c r="F66" s="100">
        <f t="shared" si="1"/>
        <v>67.150359170782338</v>
      </c>
      <c r="G66" s="100">
        <f t="shared" ref="G66:H66" si="13">+G18/$J66*100000</f>
        <v>42.677096596712403</v>
      </c>
      <c r="H66" s="100">
        <f t="shared" si="13"/>
        <v>42.634925552644503</v>
      </c>
      <c r="J66" s="12">
        <v>7113886</v>
      </c>
    </row>
    <row r="67" spans="2:10" ht="15" thickBot="1" x14ac:dyDescent="0.25">
      <c r="B67" s="53" t="s">
        <v>190</v>
      </c>
      <c r="C67" s="100">
        <f t="shared" si="1"/>
        <v>54.253684178025175</v>
      </c>
      <c r="D67" s="100">
        <f t="shared" si="1"/>
        <v>57.089242584542177</v>
      </c>
      <c r="E67" s="100">
        <f t="shared" si="1"/>
        <v>48.645579774024895</v>
      </c>
      <c r="F67" s="100">
        <f t="shared" si="1"/>
        <v>56.7111681303399</v>
      </c>
      <c r="G67" s="100">
        <f t="shared" ref="G67:H67" si="14">+G19/$J67*100000</f>
        <v>55.955019221935373</v>
      </c>
      <c r="H67" s="100">
        <f t="shared" si="14"/>
        <v>53.560547678654359</v>
      </c>
      <c r="J67" s="12">
        <v>1586989</v>
      </c>
    </row>
    <row r="68" spans="2:10" ht="15" thickBot="1" x14ac:dyDescent="0.25">
      <c r="B68" s="53" t="s">
        <v>191</v>
      </c>
      <c r="C68" s="100">
        <f t="shared" si="1"/>
        <v>22.226966574736714</v>
      </c>
      <c r="D68" s="100">
        <f t="shared" si="1"/>
        <v>22.519426661246406</v>
      </c>
      <c r="E68" s="100">
        <f t="shared" si="1"/>
        <v>22.080736531481865</v>
      </c>
      <c r="F68" s="100">
        <f t="shared" si="1"/>
        <v>18.424985450110697</v>
      </c>
      <c r="G68" s="100">
        <f t="shared" ref="G68:H68" si="15">+G20/$J68*100000</f>
        <v>28.076168304930583</v>
      </c>
      <c r="H68" s="100">
        <f t="shared" si="15"/>
        <v>29.538468737479054</v>
      </c>
      <c r="J68" s="12">
        <v>683854</v>
      </c>
    </row>
    <row r="69" spans="2:10" ht="15" thickBot="1" x14ac:dyDescent="0.25">
      <c r="B69" s="53" t="s">
        <v>192</v>
      </c>
      <c r="C69" s="100">
        <f t="shared" si="1"/>
        <v>16.143828129773187</v>
      </c>
      <c r="D69" s="100">
        <f t="shared" si="1"/>
        <v>17.437118228567172</v>
      </c>
      <c r="E69" s="100">
        <f t="shared" si="1"/>
        <v>13.780228983701422</v>
      </c>
      <c r="F69" s="100">
        <f t="shared" si="1"/>
        <v>13.780228983701422</v>
      </c>
      <c r="G69" s="100">
        <f t="shared" ref="G69:H69" si="16">+G21/$J69*100000</f>
        <v>16.589790232805598</v>
      </c>
      <c r="H69" s="100">
        <f t="shared" si="16"/>
        <v>17.303329597657449</v>
      </c>
      <c r="J69" s="12">
        <v>2242343</v>
      </c>
    </row>
    <row r="70" spans="2:10" ht="15" thickBot="1" x14ac:dyDescent="0.25">
      <c r="B70" s="53" t="s">
        <v>193</v>
      </c>
      <c r="C70" s="100">
        <f t="shared" si="1"/>
        <v>25.397563669856154</v>
      </c>
      <c r="D70" s="100">
        <f t="shared" si="1"/>
        <v>23.867589954804576</v>
      </c>
      <c r="E70" s="100">
        <f t="shared" si="1"/>
        <v>17.135705608577645</v>
      </c>
      <c r="F70" s="100">
        <f t="shared" si="1"/>
        <v>22.94960572577363</v>
      </c>
      <c r="G70" s="100">
        <f t="shared" ref="G70:H70" si="17">+G22/$J70*100000</f>
        <v>29.069500585979934</v>
      </c>
      <c r="H70" s="100">
        <f t="shared" si="17"/>
        <v>20.501647781691108</v>
      </c>
      <c r="J70" s="12">
        <v>326803</v>
      </c>
    </row>
    <row r="71" spans="2:10" ht="15" thickBot="1" x14ac:dyDescent="0.25">
      <c r="B71" s="55" t="s">
        <v>194</v>
      </c>
      <c r="C71" s="101">
        <f t="shared" si="1"/>
        <v>36.6733656572708</v>
      </c>
      <c r="D71" s="101">
        <f t="shared" si="1"/>
        <v>36.854523982380258</v>
      </c>
      <c r="E71" s="101">
        <f t="shared" si="1"/>
        <v>35.057189138878556</v>
      </c>
      <c r="F71" s="101">
        <f t="shared" si="1"/>
        <v>43.5451690906363</v>
      </c>
      <c r="G71" s="101">
        <f t="shared" ref="G71:H71" si="18">+G23/$J71*100000</f>
        <v>38.877797860569032</v>
      </c>
      <c r="H71" s="101">
        <f t="shared" si="18"/>
        <v>38.723100863846348</v>
      </c>
      <c r="J71" s="12">
        <v>49128297</v>
      </c>
    </row>
    <row r="72" spans="2:10" ht="13.5" thickBot="1" x14ac:dyDescent="0.25">
      <c r="C72" s="100"/>
      <c r="D72" s="100"/>
      <c r="E72" s="100"/>
      <c r="F72" s="100"/>
      <c r="G72" s="100"/>
    </row>
    <row r="73" spans="2:10" ht="13.5" thickBot="1" x14ac:dyDescent="0.25">
      <c r="C73" s="100"/>
      <c r="D73" s="100"/>
      <c r="E73" s="100"/>
      <c r="F73" s="100"/>
      <c r="G73" s="100"/>
    </row>
  </sheetData>
  <pageMargins left="0.7" right="0.7" top="0.75" bottom="0.75" header="0.3" footer="0.3"/>
  <pageSetup paperSize="9"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1B7FE-2470-4D7B-A607-FEDEE73EA8D0}">
  <sheetPr codeName="Hoja10"/>
  <dimension ref="B2:N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18" width="12.28515625" style="116" customWidth="1"/>
    <col min="19" max="19" width="9.5703125" style="116" customWidth="1"/>
    <col min="20" max="20" width="14.42578125" style="116" customWidth="1"/>
    <col min="21" max="59" width="12.28515625" style="116" customWidth="1"/>
    <col min="60" max="16384" width="11.42578125" style="116"/>
  </cols>
  <sheetData>
    <row r="2" spans="2:14" ht="40.5" customHeight="1" x14ac:dyDescent="0.25">
      <c r="B2" s="134"/>
      <c r="C2" s="133"/>
      <c r="N2" s="88"/>
    </row>
    <row r="3" spans="2:14" s="130" customFormat="1" ht="28.5" customHeight="1" x14ac:dyDescent="0.2">
      <c r="B3" s="132"/>
      <c r="C3" s="131"/>
    </row>
    <row r="5" spans="2:14" ht="39" customHeight="1" x14ac:dyDescent="0.2">
      <c r="C5" s="127" t="s">
        <v>106</v>
      </c>
      <c r="D5" s="129" t="s">
        <v>301</v>
      </c>
      <c r="E5" s="129" t="s">
        <v>303</v>
      </c>
      <c r="F5" s="128" t="s">
        <v>310</v>
      </c>
      <c r="G5" s="127" t="s">
        <v>325</v>
      </c>
      <c r="H5" s="127" t="s">
        <v>327</v>
      </c>
    </row>
    <row r="6" spans="2:14" ht="17.100000000000001" customHeight="1" thickBot="1" x14ac:dyDescent="0.25">
      <c r="B6" s="120" t="s">
        <v>177</v>
      </c>
      <c r="C6" s="125">
        <v>2226</v>
      </c>
      <c r="D6" s="126">
        <v>1983</v>
      </c>
      <c r="E6" s="126">
        <v>1127</v>
      </c>
      <c r="F6" s="126">
        <v>2462</v>
      </c>
      <c r="G6" s="125">
        <v>2050</v>
      </c>
      <c r="H6" s="125">
        <v>1889</v>
      </c>
    </row>
    <row r="7" spans="2:14" ht="17.100000000000001" customHeight="1" thickBot="1" x14ac:dyDescent="0.25">
      <c r="B7" s="120" t="s">
        <v>178</v>
      </c>
      <c r="C7" s="125">
        <v>208</v>
      </c>
      <c r="D7" s="126">
        <v>197</v>
      </c>
      <c r="E7" s="126">
        <v>174</v>
      </c>
      <c r="F7" s="126">
        <v>188</v>
      </c>
      <c r="G7" s="125">
        <v>164</v>
      </c>
      <c r="H7" s="125">
        <v>169</v>
      </c>
    </row>
    <row r="8" spans="2:14" ht="17.100000000000001" customHeight="1" thickBot="1" x14ac:dyDescent="0.25">
      <c r="B8" s="120" t="s">
        <v>179</v>
      </c>
      <c r="C8" s="125">
        <v>266</v>
      </c>
      <c r="D8" s="126">
        <v>270</v>
      </c>
      <c r="E8" s="126">
        <v>207</v>
      </c>
      <c r="F8" s="126">
        <v>348</v>
      </c>
      <c r="G8" s="125">
        <v>275</v>
      </c>
      <c r="H8" s="125">
        <v>266</v>
      </c>
    </row>
    <row r="9" spans="2:14" ht="17.100000000000001" customHeight="1" thickBot="1" x14ac:dyDescent="0.25">
      <c r="B9" s="120" t="s">
        <v>180</v>
      </c>
      <c r="C9" s="125">
        <v>362</v>
      </c>
      <c r="D9" s="126">
        <v>492</v>
      </c>
      <c r="E9" s="126">
        <v>511</v>
      </c>
      <c r="F9" s="126">
        <v>395</v>
      </c>
      <c r="G9" s="125">
        <v>644</v>
      </c>
      <c r="H9" s="125">
        <v>443</v>
      </c>
    </row>
    <row r="10" spans="2:14" ht="17.100000000000001" customHeight="1" thickBot="1" x14ac:dyDescent="0.25">
      <c r="B10" s="120" t="s">
        <v>181</v>
      </c>
      <c r="C10" s="125">
        <v>571</v>
      </c>
      <c r="D10" s="126">
        <v>1298</v>
      </c>
      <c r="E10" s="126">
        <v>659</v>
      </c>
      <c r="F10" s="126">
        <v>826</v>
      </c>
      <c r="G10" s="125">
        <v>1008</v>
      </c>
      <c r="H10" s="125">
        <v>658</v>
      </c>
    </row>
    <row r="11" spans="2:14" ht="17.100000000000001" customHeight="1" thickBot="1" x14ac:dyDescent="0.25">
      <c r="B11" s="120" t="s">
        <v>182</v>
      </c>
      <c r="C11" s="125">
        <v>78</v>
      </c>
      <c r="D11" s="126">
        <v>40</v>
      </c>
      <c r="E11" s="126">
        <v>115</v>
      </c>
      <c r="F11" s="126">
        <v>128</v>
      </c>
      <c r="G11" s="125">
        <v>73</v>
      </c>
      <c r="H11" s="125">
        <v>57</v>
      </c>
    </row>
    <row r="12" spans="2:14" ht="17.100000000000001" customHeight="1" thickBot="1" x14ac:dyDescent="0.25">
      <c r="B12" s="120" t="s">
        <v>183</v>
      </c>
      <c r="C12" s="125">
        <v>553</v>
      </c>
      <c r="D12" s="126">
        <v>392</v>
      </c>
      <c r="E12" s="126">
        <v>332</v>
      </c>
      <c r="F12" s="126">
        <v>479</v>
      </c>
      <c r="G12" s="125">
        <v>346</v>
      </c>
      <c r="H12" s="125">
        <v>422</v>
      </c>
    </row>
    <row r="13" spans="2:14" ht="17.100000000000001" customHeight="1" thickBot="1" x14ac:dyDescent="0.25">
      <c r="B13" s="120" t="s">
        <v>184</v>
      </c>
      <c r="C13" s="125">
        <v>489</v>
      </c>
      <c r="D13" s="126">
        <v>475</v>
      </c>
      <c r="E13" s="126">
        <v>346</v>
      </c>
      <c r="F13" s="126">
        <v>464</v>
      </c>
      <c r="G13" s="125">
        <v>503</v>
      </c>
      <c r="H13" s="125">
        <v>476</v>
      </c>
    </row>
    <row r="14" spans="2:14" ht="17.100000000000001" customHeight="1" thickBot="1" x14ac:dyDescent="0.25">
      <c r="B14" s="120" t="s">
        <v>185</v>
      </c>
      <c r="C14" s="125">
        <v>4097</v>
      </c>
      <c r="D14" s="126">
        <v>3449</v>
      </c>
      <c r="E14" s="126">
        <v>2930</v>
      </c>
      <c r="F14" s="126">
        <v>4146</v>
      </c>
      <c r="G14" s="125">
        <v>3966</v>
      </c>
      <c r="H14" s="125">
        <v>3966</v>
      </c>
    </row>
    <row r="15" spans="2:14" ht="17.100000000000001" customHeight="1" thickBot="1" x14ac:dyDescent="0.25">
      <c r="B15" s="120" t="s">
        <v>186</v>
      </c>
      <c r="C15" s="125">
        <v>1647</v>
      </c>
      <c r="D15" s="126">
        <v>1802</v>
      </c>
      <c r="E15" s="126">
        <v>1578</v>
      </c>
      <c r="F15" s="126">
        <v>1828</v>
      </c>
      <c r="G15" s="125">
        <v>1733</v>
      </c>
      <c r="H15" s="125">
        <v>1631</v>
      </c>
    </row>
    <row r="16" spans="2:14" ht="17.100000000000001" customHeight="1" thickBot="1" x14ac:dyDescent="0.25">
      <c r="B16" s="120" t="s">
        <v>187</v>
      </c>
      <c r="C16" s="125">
        <v>126</v>
      </c>
      <c r="D16" s="126">
        <v>127</v>
      </c>
      <c r="E16" s="126">
        <v>159</v>
      </c>
      <c r="F16" s="126">
        <v>145</v>
      </c>
      <c r="G16" s="125">
        <v>179</v>
      </c>
      <c r="H16" s="125">
        <v>162</v>
      </c>
    </row>
    <row r="17" spans="2:8" ht="17.100000000000001" customHeight="1" thickBot="1" x14ac:dyDescent="0.25">
      <c r="B17" s="120" t="s">
        <v>188</v>
      </c>
      <c r="C17" s="125">
        <v>438</v>
      </c>
      <c r="D17" s="126">
        <v>495</v>
      </c>
      <c r="E17" s="126">
        <v>575</v>
      </c>
      <c r="F17" s="126">
        <v>587</v>
      </c>
      <c r="G17" s="125">
        <v>653</v>
      </c>
      <c r="H17" s="125">
        <v>519</v>
      </c>
    </row>
    <row r="18" spans="2:8" ht="17.100000000000001" customHeight="1" thickBot="1" x14ac:dyDescent="0.25">
      <c r="B18" s="120" t="s">
        <v>189</v>
      </c>
      <c r="C18" s="125">
        <v>2538</v>
      </c>
      <c r="D18" s="126">
        <v>1910</v>
      </c>
      <c r="E18" s="126">
        <v>2365</v>
      </c>
      <c r="F18" s="126">
        <v>3056</v>
      </c>
      <c r="G18" s="125">
        <v>2220</v>
      </c>
      <c r="H18" s="125">
        <v>1814</v>
      </c>
    </row>
    <row r="19" spans="2:8" ht="17.100000000000001" customHeight="1" thickBot="1" x14ac:dyDescent="0.25">
      <c r="B19" s="120" t="s">
        <v>190</v>
      </c>
      <c r="C19" s="125">
        <v>744</v>
      </c>
      <c r="D19" s="126">
        <v>712</v>
      </c>
      <c r="E19" s="126">
        <v>635</v>
      </c>
      <c r="F19" s="126">
        <v>832</v>
      </c>
      <c r="G19" s="125">
        <v>843</v>
      </c>
      <c r="H19" s="125">
        <v>736</v>
      </c>
    </row>
    <row r="20" spans="2:8" ht="17.100000000000001" customHeight="1" thickBot="1" x14ac:dyDescent="0.25">
      <c r="B20" s="120" t="s">
        <v>191</v>
      </c>
      <c r="C20" s="125">
        <v>174</v>
      </c>
      <c r="D20" s="126">
        <v>116</v>
      </c>
      <c r="E20" s="126">
        <v>90</v>
      </c>
      <c r="F20" s="126">
        <v>79</v>
      </c>
      <c r="G20" s="125">
        <v>149</v>
      </c>
      <c r="H20" s="125">
        <v>164</v>
      </c>
    </row>
    <row r="21" spans="2:8" ht="17.100000000000001" customHeight="1" thickBot="1" x14ac:dyDescent="0.25">
      <c r="B21" s="120" t="s">
        <v>192</v>
      </c>
      <c r="C21" s="125">
        <v>268</v>
      </c>
      <c r="D21" s="126">
        <v>393</v>
      </c>
      <c r="E21" s="126">
        <v>261</v>
      </c>
      <c r="F21" s="126">
        <v>277</v>
      </c>
      <c r="G21" s="125">
        <v>429</v>
      </c>
      <c r="H21" s="125">
        <v>373</v>
      </c>
    </row>
    <row r="22" spans="2:8" ht="17.100000000000001" customHeight="1" thickBot="1" x14ac:dyDescent="0.25">
      <c r="B22" s="120" t="s">
        <v>193</v>
      </c>
      <c r="C22" s="125">
        <v>64</v>
      </c>
      <c r="D22" s="125">
        <v>38</v>
      </c>
      <c r="E22" s="125">
        <v>28</v>
      </c>
      <c r="F22" s="125">
        <v>54</v>
      </c>
      <c r="G22" s="116">
        <v>81</v>
      </c>
      <c r="H22" s="116">
        <v>53</v>
      </c>
    </row>
    <row r="23" spans="2:8" ht="17.100000000000001" customHeight="1" thickBot="1" x14ac:dyDescent="0.25">
      <c r="B23" s="118" t="s">
        <v>194</v>
      </c>
      <c r="C23" s="124">
        <v>14849</v>
      </c>
      <c r="D23" s="124">
        <v>14189</v>
      </c>
      <c r="E23" s="124">
        <v>12092</v>
      </c>
      <c r="F23" s="124">
        <v>16294</v>
      </c>
      <c r="G23" s="124">
        <v>15316</v>
      </c>
      <c r="H23" s="124">
        <v>13798</v>
      </c>
    </row>
    <row r="24" spans="2:8" ht="30" customHeight="1" x14ac:dyDescent="0.2">
      <c r="E24" s="123"/>
    </row>
    <row r="25" spans="2:8" ht="42" customHeight="1" x14ac:dyDescent="0.2">
      <c r="B25" s="122"/>
      <c r="C25" s="122"/>
    </row>
    <row r="27" spans="2:8" ht="39" customHeight="1" x14ac:dyDescent="0.2">
      <c r="C27" s="121" t="s">
        <v>326</v>
      </c>
      <c r="D27" s="121" t="s">
        <v>331</v>
      </c>
    </row>
    <row r="28" spans="2:8" ht="17.100000000000001" customHeight="1" thickBot="1" x14ac:dyDescent="0.25">
      <c r="B28" s="120" t="s">
        <v>177</v>
      </c>
      <c r="C28" s="119">
        <f t="shared" ref="C28:D45" si="0">+IF(C6&gt;0,(G6-C6)/C6,"-")</f>
        <v>-7.9065588499550768E-2</v>
      </c>
      <c r="D28" s="119">
        <f t="shared" si="0"/>
        <v>-4.7402924861321229E-2</v>
      </c>
    </row>
    <row r="29" spans="2:8" ht="17.100000000000001" customHeight="1" thickBot="1" x14ac:dyDescent="0.25">
      <c r="B29" s="120" t="s">
        <v>178</v>
      </c>
      <c r="C29" s="119">
        <f t="shared" si="0"/>
        <v>-0.21153846153846154</v>
      </c>
      <c r="D29" s="119">
        <f t="shared" si="0"/>
        <v>-0.14213197969543148</v>
      </c>
    </row>
    <row r="30" spans="2:8" ht="17.100000000000001" customHeight="1" thickBot="1" x14ac:dyDescent="0.25">
      <c r="B30" s="120" t="s">
        <v>179</v>
      </c>
      <c r="C30" s="119">
        <f t="shared" si="0"/>
        <v>3.3834586466165412E-2</v>
      </c>
      <c r="D30" s="119">
        <f t="shared" si="0"/>
        <v>-1.4814814814814815E-2</v>
      </c>
    </row>
    <row r="31" spans="2:8" ht="17.100000000000001" customHeight="1" thickBot="1" x14ac:dyDescent="0.25">
      <c r="B31" s="120" t="s">
        <v>180</v>
      </c>
      <c r="C31" s="119">
        <f t="shared" si="0"/>
        <v>0.77900552486187846</v>
      </c>
      <c r="D31" s="119">
        <f t="shared" si="0"/>
        <v>-9.959349593495935E-2</v>
      </c>
    </row>
    <row r="32" spans="2:8" ht="17.100000000000001" customHeight="1" thickBot="1" x14ac:dyDescent="0.25">
      <c r="B32" s="120" t="s">
        <v>181</v>
      </c>
      <c r="C32" s="119">
        <f t="shared" si="0"/>
        <v>0.76532399299474607</v>
      </c>
      <c r="D32" s="119">
        <f t="shared" si="0"/>
        <v>-0.49306625577812019</v>
      </c>
    </row>
    <row r="33" spans="2:4" ht="17.100000000000001" customHeight="1" thickBot="1" x14ac:dyDescent="0.25">
      <c r="B33" s="120" t="s">
        <v>182</v>
      </c>
      <c r="C33" s="119">
        <f t="shared" si="0"/>
        <v>-6.4102564102564097E-2</v>
      </c>
      <c r="D33" s="119">
        <f t="shared" si="0"/>
        <v>0.42499999999999999</v>
      </c>
    </row>
    <row r="34" spans="2:4" ht="17.100000000000001" customHeight="1" thickBot="1" x14ac:dyDescent="0.25">
      <c r="B34" s="120" t="s">
        <v>183</v>
      </c>
      <c r="C34" s="119">
        <f t="shared" si="0"/>
        <v>-0.37432188065099459</v>
      </c>
      <c r="D34" s="119">
        <f t="shared" si="0"/>
        <v>7.6530612244897961E-2</v>
      </c>
    </row>
    <row r="35" spans="2:4" ht="17.100000000000001" customHeight="1" thickBot="1" x14ac:dyDescent="0.25">
      <c r="B35" s="120" t="s">
        <v>184</v>
      </c>
      <c r="C35" s="119">
        <f t="shared" si="0"/>
        <v>2.8629856850715747E-2</v>
      </c>
      <c r="D35" s="119">
        <f t="shared" si="0"/>
        <v>2.1052631578947368E-3</v>
      </c>
    </row>
    <row r="36" spans="2:4" ht="17.100000000000001" customHeight="1" thickBot="1" x14ac:dyDescent="0.25">
      <c r="B36" s="120" t="s">
        <v>185</v>
      </c>
      <c r="C36" s="119">
        <f t="shared" si="0"/>
        <v>-3.1974615572370024E-2</v>
      </c>
      <c r="D36" s="119">
        <f t="shared" si="0"/>
        <v>0.14989852131052478</v>
      </c>
    </row>
    <row r="37" spans="2:4" ht="17.100000000000001" customHeight="1" thickBot="1" x14ac:dyDescent="0.25">
      <c r="B37" s="120" t="s">
        <v>186</v>
      </c>
      <c r="C37" s="119">
        <f t="shared" si="0"/>
        <v>5.2216150576806314E-2</v>
      </c>
      <c r="D37" s="119">
        <f t="shared" si="0"/>
        <v>-9.4894561598224195E-2</v>
      </c>
    </row>
    <row r="38" spans="2:4" ht="17.100000000000001" customHeight="1" thickBot="1" x14ac:dyDescent="0.25">
      <c r="B38" s="120" t="s">
        <v>187</v>
      </c>
      <c r="C38" s="119">
        <f t="shared" si="0"/>
        <v>0.42063492063492064</v>
      </c>
      <c r="D38" s="119">
        <f t="shared" si="0"/>
        <v>0.27559055118110237</v>
      </c>
    </row>
    <row r="39" spans="2:4" ht="17.100000000000001" customHeight="1" thickBot="1" x14ac:dyDescent="0.25">
      <c r="B39" s="120" t="s">
        <v>188</v>
      </c>
      <c r="C39" s="119">
        <f t="shared" si="0"/>
        <v>0.4908675799086758</v>
      </c>
      <c r="D39" s="119">
        <f t="shared" si="0"/>
        <v>4.8484848484848485E-2</v>
      </c>
    </row>
    <row r="40" spans="2:4" ht="17.100000000000001" customHeight="1" thickBot="1" x14ac:dyDescent="0.25">
      <c r="B40" s="120" t="s">
        <v>189</v>
      </c>
      <c r="C40" s="119">
        <f t="shared" si="0"/>
        <v>-0.12529550827423167</v>
      </c>
      <c r="D40" s="119">
        <f t="shared" si="0"/>
        <v>-5.0261780104712044E-2</v>
      </c>
    </row>
    <row r="41" spans="2:4" ht="17.100000000000001" customHeight="1" thickBot="1" x14ac:dyDescent="0.25">
      <c r="B41" s="120" t="s">
        <v>190</v>
      </c>
      <c r="C41" s="119">
        <f t="shared" si="0"/>
        <v>0.13306451612903225</v>
      </c>
      <c r="D41" s="119">
        <f t="shared" si="0"/>
        <v>3.3707865168539325E-2</v>
      </c>
    </row>
    <row r="42" spans="2:4" ht="17.25" customHeight="1" thickBot="1" x14ac:dyDescent="0.25">
      <c r="B42" s="120" t="s">
        <v>191</v>
      </c>
      <c r="C42" s="119">
        <f t="shared" si="0"/>
        <v>-0.14367816091954022</v>
      </c>
      <c r="D42" s="119">
        <f t="shared" si="0"/>
        <v>0.41379310344827586</v>
      </c>
    </row>
    <row r="43" spans="2:4" ht="17.100000000000001" customHeight="1" thickBot="1" x14ac:dyDescent="0.25">
      <c r="B43" s="120" t="s">
        <v>192</v>
      </c>
      <c r="C43" s="119">
        <f t="shared" si="0"/>
        <v>0.60074626865671643</v>
      </c>
      <c r="D43" s="119">
        <f t="shared" si="0"/>
        <v>-5.0890585241730277E-2</v>
      </c>
    </row>
    <row r="44" spans="2:4" ht="17.100000000000001" customHeight="1" thickBot="1" x14ac:dyDescent="0.25">
      <c r="B44" s="120" t="s">
        <v>193</v>
      </c>
      <c r="C44" s="119">
        <f t="shared" si="0"/>
        <v>0.265625</v>
      </c>
      <c r="D44" s="119">
        <f t="shared" si="0"/>
        <v>0.39473684210526316</v>
      </c>
    </row>
    <row r="45" spans="2:4" ht="17.100000000000001" customHeight="1" thickBot="1" x14ac:dyDescent="0.25">
      <c r="B45" s="118" t="s">
        <v>194</v>
      </c>
      <c r="C45" s="117">
        <f t="shared" si="0"/>
        <v>3.1449929288167554E-2</v>
      </c>
      <c r="D45" s="117">
        <f t="shared" si="0"/>
        <v>-2.7556557896962437E-2</v>
      </c>
    </row>
  </sheetData>
  <pageMargins left="0.75" right="0.75" top="1" bottom="1" header="0" footer="0"/>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2020-624A-4D7D-BD8C-41D467E91FD0}">
  <sheetPr codeName="Hoja16"/>
  <dimension ref="A1:AE45"/>
  <sheetViews>
    <sheetView zoomScaleNormal="100" workbookViewId="0"/>
  </sheetViews>
  <sheetFormatPr baseColWidth="10" defaultColWidth="11.42578125" defaultRowHeight="12.75" x14ac:dyDescent="0.2"/>
  <cols>
    <col min="1" max="1" width="8.7109375" style="135" customWidth="1"/>
    <col min="2" max="2" width="33.7109375" style="135" customWidth="1"/>
    <col min="3" max="20" width="12.28515625" style="135" customWidth="1"/>
    <col min="21" max="21" width="12.140625" style="135" customWidth="1"/>
    <col min="22" max="54" width="12.28515625" style="135" customWidth="1"/>
    <col min="55" max="16384" width="11.42578125" style="135"/>
  </cols>
  <sheetData>
    <row r="1" spans="1:31" x14ac:dyDescent="0.2">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row>
    <row r="2" spans="1:31" ht="40.5" customHeight="1" x14ac:dyDescent="0.25">
      <c r="A2" s="116"/>
      <c r="B2" s="134"/>
      <c r="C2" s="133"/>
      <c r="D2" s="133"/>
      <c r="E2" s="116"/>
      <c r="F2" s="116"/>
      <c r="G2" s="116"/>
      <c r="H2" s="116"/>
      <c r="I2" s="116"/>
      <c r="J2" s="116"/>
      <c r="K2" s="116"/>
      <c r="L2" s="116"/>
      <c r="M2" s="116"/>
      <c r="N2" s="116"/>
      <c r="O2" s="116"/>
      <c r="P2" s="116"/>
      <c r="Q2" s="88"/>
      <c r="R2" s="116"/>
      <c r="S2" s="116"/>
      <c r="T2" s="116"/>
      <c r="U2" s="116"/>
      <c r="V2" s="116"/>
      <c r="W2" s="116"/>
      <c r="X2" s="116"/>
      <c r="Y2" s="116"/>
      <c r="Z2" s="116"/>
      <c r="AA2" s="116"/>
      <c r="AB2" s="116"/>
      <c r="AC2" s="116"/>
      <c r="AD2" s="116"/>
      <c r="AE2" s="116"/>
    </row>
    <row r="3" spans="1:31" s="138" customFormat="1" ht="28.5" customHeight="1" x14ac:dyDescent="0.2">
      <c r="A3" s="130"/>
      <c r="B3" s="132"/>
      <c r="C3" s="131"/>
      <c r="D3" s="131"/>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ht="39" customHeight="1" x14ac:dyDescent="0.2">
      <c r="A5" s="116"/>
      <c r="B5" s="116"/>
      <c r="C5" s="127" t="s">
        <v>106</v>
      </c>
      <c r="D5" s="127" t="s">
        <v>301</v>
      </c>
      <c r="E5" s="127" t="s">
        <v>303</v>
      </c>
      <c r="F5" s="128" t="s">
        <v>310</v>
      </c>
      <c r="G5" s="127" t="s">
        <v>325</v>
      </c>
      <c r="H5" s="127" t="s">
        <v>327</v>
      </c>
    </row>
    <row r="6" spans="1:31" ht="17.100000000000001" customHeight="1" thickBot="1" x14ac:dyDescent="0.25">
      <c r="A6" s="116"/>
      <c r="B6" s="120" t="s">
        <v>177</v>
      </c>
      <c r="C6" s="137">
        <v>8</v>
      </c>
      <c r="D6" s="125">
        <v>18</v>
      </c>
      <c r="E6" s="125">
        <v>2</v>
      </c>
      <c r="F6" s="137">
        <v>8</v>
      </c>
      <c r="G6" s="137">
        <v>5</v>
      </c>
      <c r="H6" s="137">
        <v>0</v>
      </c>
    </row>
    <row r="7" spans="1:31" ht="17.100000000000001" customHeight="1" thickBot="1" x14ac:dyDescent="0.25">
      <c r="A7" s="116"/>
      <c r="B7" s="120" t="s">
        <v>178</v>
      </c>
      <c r="C7" s="137">
        <v>5</v>
      </c>
      <c r="D7" s="125">
        <v>2</v>
      </c>
      <c r="E7" s="125">
        <v>3</v>
      </c>
      <c r="F7" s="137">
        <v>0</v>
      </c>
      <c r="G7" s="137">
        <v>0</v>
      </c>
      <c r="H7" s="137">
        <v>1</v>
      </c>
    </row>
    <row r="8" spans="1:31" ht="17.100000000000001" customHeight="1" thickBot="1" x14ac:dyDescent="0.25">
      <c r="A8" s="116"/>
      <c r="B8" s="120" t="s">
        <v>179</v>
      </c>
      <c r="C8" s="137">
        <v>0</v>
      </c>
      <c r="D8" s="125">
        <v>0</v>
      </c>
      <c r="E8" s="125">
        <v>0</v>
      </c>
      <c r="F8" s="137">
        <v>1</v>
      </c>
      <c r="G8" s="137">
        <v>0</v>
      </c>
      <c r="H8" s="137">
        <v>0</v>
      </c>
    </row>
    <row r="9" spans="1:31" ht="17.100000000000001" customHeight="1" thickBot="1" x14ac:dyDescent="0.25">
      <c r="A9" s="116"/>
      <c r="B9" s="120" t="s">
        <v>180</v>
      </c>
      <c r="C9" s="137">
        <v>1</v>
      </c>
      <c r="D9" s="125">
        <v>1</v>
      </c>
      <c r="E9" s="125">
        <v>3</v>
      </c>
      <c r="F9" s="137">
        <v>1</v>
      </c>
      <c r="G9" s="137">
        <v>0</v>
      </c>
      <c r="H9" s="137">
        <v>0</v>
      </c>
    </row>
    <row r="10" spans="1:31" ht="17.100000000000001" customHeight="1" thickBot="1" x14ac:dyDescent="0.25">
      <c r="A10" s="116"/>
      <c r="B10" s="120" t="s">
        <v>181</v>
      </c>
      <c r="C10" s="137">
        <v>0</v>
      </c>
      <c r="D10" s="125">
        <v>0</v>
      </c>
      <c r="E10" s="125">
        <v>0</v>
      </c>
      <c r="F10" s="137">
        <v>0</v>
      </c>
      <c r="G10" s="137">
        <v>0</v>
      </c>
      <c r="H10" s="137">
        <v>0</v>
      </c>
    </row>
    <row r="11" spans="1:31" ht="17.100000000000001" customHeight="1" thickBot="1" x14ac:dyDescent="0.25">
      <c r="A11" s="116"/>
      <c r="B11" s="120" t="s">
        <v>182</v>
      </c>
      <c r="C11" s="137">
        <v>0</v>
      </c>
      <c r="D11" s="125">
        <v>0</v>
      </c>
      <c r="E11" s="125">
        <v>0</v>
      </c>
      <c r="F11" s="137">
        <v>0</v>
      </c>
      <c r="G11" s="137">
        <v>0</v>
      </c>
      <c r="H11" s="137">
        <v>0</v>
      </c>
    </row>
    <row r="12" spans="1:31" ht="17.100000000000001" customHeight="1" thickBot="1" x14ac:dyDescent="0.25">
      <c r="A12" s="116"/>
      <c r="B12" s="120" t="s">
        <v>183</v>
      </c>
      <c r="C12" s="137">
        <v>7</v>
      </c>
      <c r="D12" s="125">
        <v>0</v>
      </c>
      <c r="E12" s="125">
        <v>0</v>
      </c>
      <c r="F12" s="137">
        <v>1</v>
      </c>
      <c r="G12" s="137">
        <v>3</v>
      </c>
      <c r="H12" s="137">
        <v>8</v>
      </c>
    </row>
    <row r="13" spans="1:31" ht="17.100000000000001" customHeight="1" thickBot="1" x14ac:dyDescent="0.25">
      <c r="A13" s="116"/>
      <c r="B13" s="120" t="s">
        <v>184</v>
      </c>
      <c r="C13" s="137">
        <v>1</v>
      </c>
      <c r="D13" s="125">
        <v>0</v>
      </c>
      <c r="E13" s="125">
        <v>0</v>
      </c>
      <c r="F13" s="137">
        <v>8</v>
      </c>
      <c r="G13" s="137">
        <v>2</v>
      </c>
      <c r="H13" s="137">
        <v>2</v>
      </c>
    </row>
    <row r="14" spans="1:31" ht="17.100000000000001" customHeight="1" thickBot="1" x14ac:dyDescent="0.25">
      <c r="A14" s="116"/>
      <c r="B14" s="120" t="s">
        <v>185</v>
      </c>
      <c r="C14" s="137">
        <v>6</v>
      </c>
      <c r="D14" s="125">
        <v>4</v>
      </c>
      <c r="E14" s="125">
        <v>2</v>
      </c>
      <c r="F14" s="137">
        <v>8</v>
      </c>
      <c r="G14" s="137">
        <v>4</v>
      </c>
      <c r="H14" s="137">
        <v>4</v>
      </c>
    </row>
    <row r="15" spans="1:31" ht="17.100000000000001" customHeight="1" thickBot="1" x14ac:dyDescent="0.25">
      <c r="A15" s="116"/>
      <c r="B15" s="120" t="s">
        <v>186</v>
      </c>
      <c r="C15" s="137">
        <v>3</v>
      </c>
      <c r="D15" s="125">
        <v>2</v>
      </c>
      <c r="E15" s="125">
        <v>4</v>
      </c>
      <c r="F15" s="137">
        <v>0</v>
      </c>
      <c r="G15" s="137">
        <v>3</v>
      </c>
      <c r="H15" s="137">
        <v>2</v>
      </c>
    </row>
    <row r="16" spans="1:31" ht="17.100000000000001" customHeight="1" thickBot="1" x14ac:dyDescent="0.25">
      <c r="A16" s="116"/>
      <c r="B16" s="120" t="s">
        <v>187</v>
      </c>
      <c r="C16" s="137">
        <v>0</v>
      </c>
      <c r="D16" s="125">
        <v>4</v>
      </c>
      <c r="E16" s="125">
        <v>2</v>
      </c>
      <c r="F16" s="137">
        <v>2</v>
      </c>
      <c r="G16" s="137">
        <v>0</v>
      </c>
      <c r="H16" s="137">
        <v>1</v>
      </c>
    </row>
    <row r="17" spans="1:31" ht="17.100000000000001" customHeight="1" thickBot="1" x14ac:dyDescent="0.25">
      <c r="A17" s="116"/>
      <c r="B17" s="120" t="s">
        <v>188</v>
      </c>
      <c r="C17" s="137">
        <v>4</v>
      </c>
      <c r="D17" s="125">
        <v>3</v>
      </c>
      <c r="E17" s="125">
        <v>6</v>
      </c>
      <c r="F17" s="137">
        <v>0</v>
      </c>
      <c r="G17" s="137">
        <v>1</v>
      </c>
      <c r="H17" s="137">
        <v>6</v>
      </c>
    </row>
    <row r="18" spans="1:31" ht="17.100000000000001" customHeight="1" thickBot="1" x14ac:dyDescent="0.25">
      <c r="A18" s="116"/>
      <c r="B18" s="120" t="s">
        <v>189</v>
      </c>
      <c r="C18" s="137">
        <v>13</v>
      </c>
      <c r="D18" s="125">
        <v>9</v>
      </c>
      <c r="E18" s="125">
        <v>20</v>
      </c>
      <c r="F18" s="137">
        <v>20</v>
      </c>
      <c r="G18" s="137">
        <v>12</v>
      </c>
      <c r="H18" s="137">
        <v>25</v>
      </c>
    </row>
    <row r="19" spans="1:31" ht="17.100000000000001" customHeight="1" thickBot="1" x14ac:dyDescent="0.25">
      <c r="A19" s="116"/>
      <c r="B19" s="120" t="s">
        <v>190</v>
      </c>
      <c r="C19" s="137">
        <v>3</v>
      </c>
      <c r="D19" s="125">
        <v>1</v>
      </c>
      <c r="E19" s="125">
        <v>0</v>
      </c>
      <c r="F19" s="137">
        <v>0</v>
      </c>
      <c r="G19" s="137">
        <v>4</v>
      </c>
      <c r="H19" s="137">
        <v>6</v>
      </c>
    </row>
    <row r="20" spans="1:31" ht="17.100000000000001" customHeight="1" thickBot="1" x14ac:dyDescent="0.25">
      <c r="A20" s="116"/>
      <c r="B20" s="120" t="s">
        <v>191</v>
      </c>
      <c r="C20" s="137">
        <v>2</v>
      </c>
      <c r="D20" s="125">
        <v>2</v>
      </c>
      <c r="E20" s="125">
        <v>0</v>
      </c>
      <c r="F20" s="137">
        <v>1</v>
      </c>
      <c r="G20" s="137">
        <v>2</v>
      </c>
      <c r="H20" s="137">
        <v>0</v>
      </c>
    </row>
    <row r="21" spans="1:31" ht="17.100000000000001" customHeight="1" thickBot="1" x14ac:dyDescent="0.25">
      <c r="A21" s="116"/>
      <c r="B21" s="120" t="s">
        <v>192</v>
      </c>
      <c r="C21" s="137">
        <v>1</v>
      </c>
      <c r="D21" s="125">
        <v>3</v>
      </c>
      <c r="E21" s="125">
        <v>2</v>
      </c>
      <c r="F21" s="137">
        <v>0</v>
      </c>
      <c r="G21" s="137">
        <v>0</v>
      </c>
      <c r="H21" s="137">
        <v>1</v>
      </c>
    </row>
    <row r="22" spans="1:31" ht="17.100000000000001" customHeight="1" thickBot="1" x14ac:dyDescent="0.25">
      <c r="A22" s="116"/>
      <c r="B22" s="120" t="s">
        <v>193</v>
      </c>
      <c r="C22" s="137">
        <v>0</v>
      </c>
      <c r="D22" s="125">
        <v>0</v>
      </c>
      <c r="E22" s="125">
        <v>0</v>
      </c>
      <c r="F22" s="137">
        <v>0</v>
      </c>
      <c r="G22" s="137">
        <v>0</v>
      </c>
      <c r="H22" s="137">
        <v>0</v>
      </c>
    </row>
    <row r="23" spans="1:31" ht="17.100000000000001" customHeight="1" thickBot="1" x14ac:dyDescent="0.25">
      <c r="A23" s="116"/>
      <c r="B23" s="118" t="s">
        <v>194</v>
      </c>
      <c r="C23" s="124">
        <v>54</v>
      </c>
      <c r="D23" s="124">
        <v>49</v>
      </c>
      <c r="E23" s="124">
        <v>44</v>
      </c>
      <c r="F23" s="124">
        <v>50</v>
      </c>
      <c r="G23" s="124">
        <v>36</v>
      </c>
      <c r="H23" s="124">
        <v>56</v>
      </c>
    </row>
    <row r="24" spans="1:31" ht="28.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33" customHeight="1" x14ac:dyDescent="0.2">
      <c r="A25" s="116"/>
      <c r="B25" s="226"/>
      <c r="C25" s="226"/>
      <c r="D25" s="226"/>
      <c r="E25" s="22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39" customHeight="1" x14ac:dyDescent="0.2">
      <c r="A27" s="116"/>
      <c r="B27" s="116"/>
      <c r="C27" s="121" t="s">
        <v>326</v>
      </c>
      <c r="D27" s="121" t="s">
        <v>331</v>
      </c>
    </row>
    <row r="28" spans="1:31" ht="17.100000000000001" customHeight="1" thickBot="1" x14ac:dyDescent="0.25">
      <c r="A28" s="116"/>
      <c r="B28" s="120" t="s">
        <v>177</v>
      </c>
      <c r="C28" s="119">
        <f t="shared" ref="C28:D45" si="0">+IF(C6&gt;0,(G6-C6)/C6,"-")</f>
        <v>-0.375</v>
      </c>
      <c r="D28" s="119">
        <f t="shared" si="0"/>
        <v>-1</v>
      </c>
    </row>
    <row r="29" spans="1:31" ht="17.100000000000001" customHeight="1" thickBot="1" x14ac:dyDescent="0.25">
      <c r="A29" s="116"/>
      <c r="B29" s="120" t="s">
        <v>178</v>
      </c>
      <c r="C29" s="119">
        <f t="shared" si="0"/>
        <v>-1</v>
      </c>
      <c r="D29" s="119">
        <f t="shared" si="0"/>
        <v>-0.5</v>
      </c>
    </row>
    <row r="30" spans="1:31" ht="17.100000000000001" customHeight="1" thickBot="1" x14ac:dyDescent="0.25">
      <c r="A30" s="116"/>
      <c r="B30" s="120" t="s">
        <v>179</v>
      </c>
      <c r="C30" s="119" t="str">
        <f t="shared" si="0"/>
        <v>-</v>
      </c>
      <c r="D30" s="119" t="str">
        <f t="shared" si="0"/>
        <v>-</v>
      </c>
    </row>
    <row r="31" spans="1:31" ht="17.100000000000001" customHeight="1" thickBot="1" x14ac:dyDescent="0.25">
      <c r="A31" s="116"/>
      <c r="B31" s="120" t="s">
        <v>180</v>
      </c>
      <c r="C31" s="119">
        <f t="shared" si="0"/>
        <v>-1</v>
      </c>
      <c r="D31" s="119">
        <f t="shared" si="0"/>
        <v>-1</v>
      </c>
    </row>
    <row r="32" spans="1:31" ht="17.100000000000001" customHeight="1" thickBot="1" x14ac:dyDescent="0.25">
      <c r="A32" s="116"/>
      <c r="B32" s="120" t="s">
        <v>181</v>
      </c>
      <c r="C32" s="119" t="str">
        <f t="shared" si="0"/>
        <v>-</v>
      </c>
      <c r="D32" s="119" t="str">
        <f t="shared" si="0"/>
        <v>-</v>
      </c>
    </row>
    <row r="33" spans="1:4" ht="17.100000000000001" customHeight="1" thickBot="1" x14ac:dyDescent="0.25">
      <c r="A33" s="116"/>
      <c r="B33" s="120" t="s">
        <v>182</v>
      </c>
      <c r="C33" s="119" t="str">
        <f t="shared" si="0"/>
        <v>-</v>
      </c>
      <c r="D33" s="119" t="str">
        <f t="shared" si="0"/>
        <v>-</v>
      </c>
    </row>
    <row r="34" spans="1:4" ht="17.100000000000001" customHeight="1" thickBot="1" x14ac:dyDescent="0.25">
      <c r="A34" s="116"/>
      <c r="B34" s="120" t="s">
        <v>183</v>
      </c>
      <c r="C34" s="119">
        <f t="shared" si="0"/>
        <v>-0.5714285714285714</v>
      </c>
      <c r="D34" s="119" t="str">
        <f t="shared" si="0"/>
        <v>-</v>
      </c>
    </row>
    <row r="35" spans="1:4" ht="17.100000000000001" customHeight="1" thickBot="1" x14ac:dyDescent="0.25">
      <c r="A35" s="116"/>
      <c r="B35" s="120" t="s">
        <v>184</v>
      </c>
      <c r="C35" s="119">
        <f t="shared" si="0"/>
        <v>1</v>
      </c>
      <c r="D35" s="119" t="str">
        <f t="shared" si="0"/>
        <v>-</v>
      </c>
    </row>
    <row r="36" spans="1:4" ht="17.100000000000001" customHeight="1" thickBot="1" x14ac:dyDescent="0.25">
      <c r="A36" s="116"/>
      <c r="B36" s="120" t="s">
        <v>185</v>
      </c>
      <c r="C36" s="119">
        <f t="shared" si="0"/>
        <v>-0.33333333333333331</v>
      </c>
      <c r="D36" s="119">
        <f t="shared" si="0"/>
        <v>0</v>
      </c>
    </row>
    <row r="37" spans="1:4" ht="17.100000000000001" customHeight="1" thickBot="1" x14ac:dyDescent="0.25">
      <c r="A37" s="116"/>
      <c r="B37" s="120" t="s">
        <v>186</v>
      </c>
      <c r="C37" s="119">
        <f t="shared" si="0"/>
        <v>0</v>
      </c>
      <c r="D37" s="119">
        <f t="shared" si="0"/>
        <v>0</v>
      </c>
    </row>
    <row r="38" spans="1:4" ht="17.100000000000001" customHeight="1" thickBot="1" x14ac:dyDescent="0.25">
      <c r="A38" s="116"/>
      <c r="B38" s="120" t="s">
        <v>187</v>
      </c>
      <c r="C38" s="119" t="str">
        <f t="shared" si="0"/>
        <v>-</v>
      </c>
      <c r="D38" s="119">
        <f t="shared" si="0"/>
        <v>-0.75</v>
      </c>
    </row>
    <row r="39" spans="1:4" ht="17.100000000000001" customHeight="1" thickBot="1" x14ac:dyDescent="0.25">
      <c r="A39" s="116"/>
      <c r="B39" s="120" t="s">
        <v>188</v>
      </c>
      <c r="C39" s="119">
        <f t="shared" si="0"/>
        <v>-0.75</v>
      </c>
      <c r="D39" s="119">
        <f t="shared" si="0"/>
        <v>1</v>
      </c>
    </row>
    <row r="40" spans="1:4" ht="17.100000000000001" customHeight="1" thickBot="1" x14ac:dyDescent="0.25">
      <c r="A40" s="116"/>
      <c r="B40" s="120" t="s">
        <v>189</v>
      </c>
      <c r="C40" s="119">
        <f t="shared" si="0"/>
        <v>-7.6923076923076927E-2</v>
      </c>
      <c r="D40" s="119">
        <f t="shared" si="0"/>
        <v>1.7777777777777777</v>
      </c>
    </row>
    <row r="41" spans="1:4" ht="17.100000000000001" customHeight="1" thickBot="1" x14ac:dyDescent="0.25">
      <c r="A41" s="116"/>
      <c r="B41" s="120" t="s">
        <v>190</v>
      </c>
      <c r="C41" s="119">
        <f t="shared" si="0"/>
        <v>0.33333333333333331</v>
      </c>
      <c r="D41" s="119">
        <f t="shared" si="0"/>
        <v>5</v>
      </c>
    </row>
    <row r="42" spans="1:4" ht="17.100000000000001" customHeight="1" thickBot="1" x14ac:dyDescent="0.25">
      <c r="A42" s="116"/>
      <c r="B42" s="120" t="s">
        <v>191</v>
      </c>
      <c r="C42" s="119">
        <f t="shared" si="0"/>
        <v>0</v>
      </c>
      <c r="D42" s="119">
        <f t="shared" si="0"/>
        <v>-1</v>
      </c>
    </row>
    <row r="43" spans="1:4" ht="17.100000000000001" customHeight="1" thickBot="1" x14ac:dyDescent="0.25">
      <c r="A43" s="116"/>
      <c r="B43" s="120" t="s">
        <v>192</v>
      </c>
      <c r="C43" s="119">
        <f t="shared" si="0"/>
        <v>-1</v>
      </c>
      <c r="D43" s="119">
        <f t="shared" si="0"/>
        <v>-0.66666666666666663</v>
      </c>
    </row>
    <row r="44" spans="1:4" ht="17.100000000000001" customHeight="1" thickBot="1" x14ac:dyDescent="0.25">
      <c r="A44" s="116"/>
      <c r="B44" s="120" t="s">
        <v>193</v>
      </c>
      <c r="C44" s="136" t="str">
        <f t="shared" si="0"/>
        <v>-</v>
      </c>
      <c r="D44" s="119" t="str">
        <f t="shared" si="0"/>
        <v>-</v>
      </c>
    </row>
    <row r="45" spans="1:4" ht="17.100000000000001" customHeight="1" thickBot="1" x14ac:dyDescent="0.25">
      <c r="A45" s="116"/>
      <c r="B45" s="118" t="s">
        <v>194</v>
      </c>
      <c r="C45" s="117">
        <f t="shared" si="0"/>
        <v>-0.33333333333333331</v>
      </c>
      <c r="D45" s="117">
        <f t="shared" si="0"/>
        <v>0.14285714285714285</v>
      </c>
    </row>
  </sheetData>
  <mergeCells count="1">
    <mergeCell ref="B25:E25"/>
  </mergeCells>
  <pageMargins left="0.75" right="0.75" top="1" bottom="1" header="0" footer="0"/>
  <pageSetup paperSize="9" orientation="portrait" verticalDpi="4294967293"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40175-17AF-41EC-A7F4-643FAB6D63A9}">
  <sheetPr codeName="Hoja18"/>
  <dimension ref="B2:Q45"/>
  <sheetViews>
    <sheetView zoomScaleNormal="100" workbookViewId="0"/>
  </sheetViews>
  <sheetFormatPr baseColWidth="10" defaultColWidth="11.42578125" defaultRowHeight="12.75" x14ac:dyDescent="0.2"/>
  <cols>
    <col min="1" max="1" width="8.7109375" style="116" customWidth="1"/>
    <col min="2" max="2" width="33.140625" style="116" customWidth="1"/>
    <col min="3" max="19" width="12.28515625" style="116" customWidth="1"/>
    <col min="20" max="20" width="16.7109375" style="116" customWidth="1"/>
    <col min="21" max="90" width="12.28515625" style="116" customWidth="1"/>
    <col min="91" max="16384" width="11.42578125" style="116"/>
  </cols>
  <sheetData>
    <row r="2" spans="2:17" ht="40.5" customHeight="1" x14ac:dyDescent="0.25">
      <c r="B2" s="134"/>
      <c r="C2" s="133"/>
      <c r="D2" s="133"/>
      <c r="Q2" s="88"/>
    </row>
    <row r="3" spans="2:17" s="130" customFormat="1" ht="28.5" customHeight="1" x14ac:dyDescent="0.2">
      <c r="B3" s="140"/>
      <c r="C3" s="131"/>
      <c r="D3" s="131"/>
    </row>
    <row r="4" spans="2:17" ht="15" x14ac:dyDescent="0.2">
      <c r="B4" s="139"/>
    </row>
    <row r="5" spans="2:17" ht="39" customHeight="1" x14ac:dyDescent="0.2">
      <c r="C5" s="127" t="s">
        <v>106</v>
      </c>
      <c r="D5" s="127" t="s">
        <v>301</v>
      </c>
      <c r="E5" s="127" t="s">
        <v>303</v>
      </c>
      <c r="F5" s="128" t="s">
        <v>310</v>
      </c>
      <c r="G5" s="127" t="s">
        <v>325</v>
      </c>
      <c r="H5" s="127" t="s">
        <v>327</v>
      </c>
    </row>
    <row r="6" spans="2:17" ht="17.100000000000001" customHeight="1" thickBot="1" x14ac:dyDescent="0.25">
      <c r="B6" s="120" t="s">
        <v>177</v>
      </c>
      <c r="C6" s="125">
        <v>266</v>
      </c>
      <c r="D6" s="125">
        <v>221</v>
      </c>
      <c r="E6" s="125">
        <v>197</v>
      </c>
      <c r="F6" s="125">
        <v>311</v>
      </c>
      <c r="G6" s="125">
        <v>296</v>
      </c>
      <c r="H6" s="125">
        <v>340</v>
      </c>
    </row>
    <row r="7" spans="2:17" ht="17.100000000000001" customHeight="1" thickBot="1" x14ac:dyDescent="0.25">
      <c r="B7" s="120" t="s">
        <v>178</v>
      </c>
      <c r="C7" s="125">
        <v>41</v>
      </c>
      <c r="D7" s="125">
        <v>21</v>
      </c>
      <c r="E7" s="125">
        <v>15</v>
      </c>
      <c r="F7" s="125">
        <v>38</v>
      </c>
      <c r="G7" s="125">
        <v>24</v>
      </c>
      <c r="H7" s="125">
        <v>19</v>
      </c>
    </row>
    <row r="8" spans="2:17" ht="17.100000000000001" customHeight="1" thickBot="1" x14ac:dyDescent="0.25">
      <c r="B8" s="120" t="s">
        <v>179</v>
      </c>
      <c r="C8" s="125">
        <v>23</v>
      </c>
      <c r="D8" s="125">
        <v>9</v>
      </c>
      <c r="E8" s="125">
        <v>5</v>
      </c>
      <c r="F8" s="125">
        <v>10</v>
      </c>
      <c r="G8" s="125">
        <v>11</v>
      </c>
      <c r="H8" s="125">
        <v>16</v>
      </c>
    </row>
    <row r="9" spans="2:17" ht="17.100000000000001" customHeight="1" thickBot="1" x14ac:dyDescent="0.25">
      <c r="B9" s="120" t="s">
        <v>180</v>
      </c>
      <c r="C9" s="125">
        <v>16</v>
      </c>
      <c r="D9" s="125">
        <v>23</v>
      </c>
      <c r="E9" s="125">
        <v>21</v>
      </c>
      <c r="F9" s="125">
        <v>7</v>
      </c>
      <c r="G9" s="125">
        <v>6</v>
      </c>
      <c r="H9" s="125">
        <v>11</v>
      </c>
    </row>
    <row r="10" spans="2:17" ht="17.100000000000001" customHeight="1" thickBot="1" x14ac:dyDescent="0.25">
      <c r="B10" s="120" t="s">
        <v>181</v>
      </c>
      <c r="C10" s="125">
        <v>23</v>
      </c>
      <c r="D10" s="125">
        <v>14</v>
      </c>
      <c r="E10" s="125">
        <v>6</v>
      </c>
      <c r="F10" s="125">
        <v>15</v>
      </c>
      <c r="G10" s="125">
        <v>13</v>
      </c>
      <c r="H10" s="125">
        <v>4</v>
      </c>
    </row>
    <row r="11" spans="2:17" ht="17.100000000000001" customHeight="1" thickBot="1" x14ac:dyDescent="0.25">
      <c r="B11" s="120" t="s">
        <v>182</v>
      </c>
      <c r="C11" s="125">
        <v>5</v>
      </c>
      <c r="D11" s="125">
        <v>4</v>
      </c>
      <c r="E11" s="125">
        <v>2</v>
      </c>
      <c r="F11" s="125">
        <v>10</v>
      </c>
      <c r="G11" s="125">
        <v>8</v>
      </c>
      <c r="H11" s="125">
        <v>7</v>
      </c>
    </row>
    <row r="12" spans="2:17" ht="17.100000000000001" customHeight="1" thickBot="1" x14ac:dyDescent="0.25">
      <c r="B12" s="120" t="s">
        <v>183</v>
      </c>
      <c r="C12" s="125">
        <v>32</v>
      </c>
      <c r="D12" s="125">
        <v>26</v>
      </c>
      <c r="E12" s="125">
        <v>13</v>
      </c>
      <c r="F12" s="125">
        <v>19</v>
      </c>
      <c r="G12" s="125">
        <v>16</v>
      </c>
      <c r="H12" s="125">
        <v>20</v>
      </c>
    </row>
    <row r="13" spans="2:17" ht="17.100000000000001" customHeight="1" thickBot="1" x14ac:dyDescent="0.25">
      <c r="B13" s="120" t="s">
        <v>184</v>
      </c>
      <c r="C13" s="125">
        <v>19</v>
      </c>
      <c r="D13" s="125">
        <v>12</v>
      </c>
      <c r="E13" s="125">
        <v>18</v>
      </c>
      <c r="F13" s="125">
        <v>17</v>
      </c>
      <c r="G13" s="125">
        <v>9</v>
      </c>
      <c r="H13" s="125">
        <v>19</v>
      </c>
    </row>
    <row r="14" spans="2:17" ht="17.100000000000001" customHeight="1" thickBot="1" x14ac:dyDescent="0.25">
      <c r="B14" s="120" t="s">
        <v>185</v>
      </c>
      <c r="C14" s="125">
        <v>94</v>
      </c>
      <c r="D14" s="125">
        <v>195</v>
      </c>
      <c r="E14" s="125">
        <v>105</v>
      </c>
      <c r="F14" s="125">
        <v>108</v>
      </c>
      <c r="G14" s="125">
        <v>130</v>
      </c>
      <c r="H14" s="125">
        <v>129</v>
      </c>
    </row>
    <row r="15" spans="2:17" ht="17.100000000000001" customHeight="1" thickBot="1" x14ac:dyDescent="0.25">
      <c r="B15" s="120" t="s">
        <v>186</v>
      </c>
      <c r="C15" s="125">
        <v>60</v>
      </c>
      <c r="D15" s="125">
        <v>50</v>
      </c>
      <c r="E15" s="125">
        <v>33</v>
      </c>
      <c r="F15" s="125">
        <v>47</v>
      </c>
      <c r="G15" s="125">
        <v>33</v>
      </c>
      <c r="H15" s="125">
        <v>34</v>
      </c>
    </row>
    <row r="16" spans="2:17" ht="17.100000000000001" customHeight="1" thickBot="1" x14ac:dyDescent="0.25">
      <c r="B16" s="120" t="s">
        <v>187</v>
      </c>
      <c r="C16" s="125">
        <v>37</v>
      </c>
      <c r="D16" s="125">
        <v>19</v>
      </c>
      <c r="E16" s="125">
        <v>11</v>
      </c>
      <c r="F16" s="125">
        <v>7</v>
      </c>
      <c r="G16" s="125">
        <v>12</v>
      </c>
      <c r="H16" s="125">
        <v>12</v>
      </c>
    </row>
    <row r="17" spans="2:11" ht="17.100000000000001" customHeight="1" thickBot="1" x14ac:dyDescent="0.25">
      <c r="B17" s="120" t="s">
        <v>188</v>
      </c>
      <c r="C17" s="125">
        <v>74</v>
      </c>
      <c r="D17" s="125">
        <v>74</v>
      </c>
      <c r="E17" s="125">
        <v>64</v>
      </c>
      <c r="F17" s="125">
        <v>57</v>
      </c>
      <c r="G17" s="125">
        <v>42</v>
      </c>
      <c r="H17" s="125">
        <v>67</v>
      </c>
    </row>
    <row r="18" spans="2:11" ht="17.100000000000001" customHeight="1" thickBot="1" x14ac:dyDescent="0.25">
      <c r="B18" s="120" t="s">
        <v>189</v>
      </c>
      <c r="C18" s="125">
        <v>76</v>
      </c>
      <c r="D18" s="125">
        <v>34</v>
      </c>
      <c r="E18" s="125">
        <v>364</v>
      </c>
      <c r="F18" s="125">
        <v>415</v>
      </c>
      <c r="G18" s="125">
        <v>352</v>
      </c>
      <c r="H18" s="125">
        <v>470</v>
      </c>
    </row>
    <row r="19" spans="2:11" ht="17.100000000000001" customHeight="1" thickBot="1" x14ac:dyDescent="0.25">
      <c r="B19" s="120" t="s">
        <v>190</v>
      </c>
      <c r="C19" s="125">
        <v>21</v>
      </c>
      <c r="D19" s="125">
        <v>31</v>
      </c>
      <c r="E19" s="125">
        <v>17</v>
      </c>
      <c r="F19" s="125">
        <v>19</v>
      </c>
      <c r="G19" s="125">
        <v>33</v>
      </c>
      <c r="H19" s="125">
        <v>29</v>
      </c>
    </row>
    <row r="20" spans="2:11" ht="17.100000000000001" customHeight="1" thickBot="1" x14ac:dyDescent="0.25">
      <c r="B20" s="120" t="s">
        <v>191</v>
      </c>
      <c r="C20" s="125">
        <v>15</v>
      </c>
      <c r="D20" s="125">
        <v>17</v>
      </c>
      <c r="E20" s="125">
        <v>10</v>
      </c>
      <c r="F20" s="125">
        <v>35</v>
      </c>
      <c r="G20" s="125">
        <v>15</v>
      </c>
      <c r="H20" s="125">
        <v>14</v>
      </c>
    </row>
    <row r="21" spans="2:11" ht="17.100000000000001" customHeight="1" thickBot="1" x14ac:dyDescent="0.25">
      <c r="B21" s="120" t="s">
        <v>192</v>
      </c>
      <c r="C21" s="125">
        <v>18</v>
      </c>
      <c r="D21" s="125">
        <v>10</v>
      </c>
      <c r="E21" s="125">
        <v>20</v>
      </c>
      <c r="F21" s="125">
        <v>42</v>
      </c>
      <c r="G21" s="125">
        <v>32</v>
      </c>
      <c r="H21" s="125">
        <v>17</v>
      </c>
    </row>
    <row r="22" spans="2:11" ht="17.100000000000001" customHeight="1" thickBot="1" x14ac:dyDescent="0.25">
      <c r="B22" s="120" t="s">
        <v>193</v>
      </c>
      <c r="C22" s="125">
        <v>3</v>
      </c>
      <c r="D22" s="125">
        <v>1</v>
      </c>
      <c r="E22" s="125">
        <v>0</v>
      </c>
      <c r="F22" s="125">
        <v>6</v>
      </c>
      <c r="G22" s="125">
        <v>9</v>
      </c>
      <c r="H22" s="125">
        <v>4</v>
      </c>
    </row>
    <row r="23" spans="2:11" ht="17.100000000000001" customHeight="1" thickBot="1" x14ac:dyDescent="0.25">
      <c r="B23" s="118" t="s">
        <v>194</v>
      </c>
      <c r="C23" s="124">
        <v>823</v>
      </c>
      <c r="D23" s="124">
        <v>761</v>
      </c>
      <c r="E23" s="124">
        <v>901</v>
      </c>
      <c r="F23" s="124">
        <v>1163</v>
      </c>
      <c r="G23" s="124">
        <v>1041</v>
      </c>
      <c r="H23" s="124">
        <v>1212</v>
      </c>
    </row>
    <row r="24" spans="2:11" ht="25.5" customHeight="1" x14ac:dyDescent="0.2">
      <c r="K24" s="123"/>
    </row>
    <row r="25" spans="2:11" ht="33.75" customHeight="1" x14ac:dyDescent="0.2">
      <c r="B25" s="122"/>
      <c r="C25" s="122"/>
      <c r="D25" s="122"/>
      <c r="E25" s="122"/>
    </row>
    <row r="27" spans="2:11" ht="39" customHeight="1" x14ac:dyDescent="0.2">
      <c r="C27" s="121" t="s">
        <v>326</v>
      </c>
      <c r="D27" s="121" t="s">
        <v>331</v>
      </c>
    </row>
    <row r="28" spans="2:11" ht="17.100000000000001" customHeight="1" thickBot="1" x14ac:dyDescent="0.25">
      <c r="B28" s="120" t="s">
        <v>177</v>
      </c>
      <c r="C28" s="119">
        <f t="shared" ref="C28:D45" si="0">+IF(C6&gt;0,(G6-C6)/C6,"-")</f>
        <v>0.11278195488721804</v>
      </c>
      <c r="D28" s="119">
        <f t="shared" si="0"/>
        <v>0.53846153846153844</v>
      </c>
    </row>
    <row r="29" spans="2:11" ht="17.100000000000001" customHeight="1" thickBot="1" x14ac:dyDescent="0.25">
      <c r="B29" s="120" t="s">
        <v>178</v>
      </c>
      <c r="C29" s="119">
        <f t="shared" si="0"/>
        <v>-0.41463414634146339</v>
      </c>
      <c r="D29" s="119">
        <f t="shared" si="0"/>
        <v>-9.5238095238095233E-2</v>
      </c>
    </row>
    <row r="30" spans="2:11" ht="17.100000000000001" customHeight="1" thickBot="1" x14ac:dyDescent="0.25">
      <c r="B30" s="120" t="s">
        <v>179</v>
      </c>
      <c r="C30" s="119">
        <f t="shared" si="0"/>
        <v>-0.52173913043478259</v>
      </c>
      <c r="D30" s="119">
        <f t="shared" si="0"/>
        <v>0.77777777777777779</v>
      </c>
    </row>
    <row r="31" spans="2:11" ht="17.100000000000001" customHeight="1" thickBot="1" x14ac:dyDescent="0.25">
      <c r="B31" s="120" t="s">
        <v>180</v>
      </c>
      <c r="C31" s="119">
        <f t="shared" si="0"/>
        <v>-0.625</v>
      </c>
      <c r="D31" s="119">
        <f t="shared" si="0"/>
        <v>-0.52173913043478259</v>
      </c>
    </row>
    <row r="32" spans="2:11" ht="17.100000000000001" customHeight="1" thickBot="1" x14ac:dyDescent="0.25">
      <c r="B32" s="120" t="s">
        <v>181</v>
      </c>
      <c r="C32" s="119">
        <f t="shared" si="0"/>
        <v>-0.43478260869565216</v>
      </c>
      <c r="D32" s="119">
        <f t="shared" si="0"/>
        <v>-0.7142857142857143</v>
      </c>
    </row>
    <row r="33" spans="2:4" ht="17.100000000000001" customHeight="1" thickBot="1" x14ac:dyDescent="0.25">
      <c r="B33" s="120" t="s">
        <v>182</v>
      </c>
      <c r="C33" s="119">
        <f t="shared" si="0"/>
        <v>0.6</v>
      </c>
      <c r="D33" s="119">
        <f t="shared" si="0"/>
        <v>0.75</v>
      </c>
    </row>
    <row r="34" spans="2:4" ht="17.100000000000001" customHeight="1" thickBot="1" x14ac:dyDescent="0.25">
      <c r="B34" s="120" t="s">
        <v>183</v>
      </c>
      <c r="C34" s="119">
        <f t="shared" si="0"/>
        <v>-0.5</v>
      </c>
      <c r="D34" s="119">
        <f t="shared" si="0"/>
        <v>-0.23076923076923078</v>
      </c>
    </row>
    <row r="35" spans="2:4" ht="17.100000000000001" customHeight="1" thickBot="1" x14ac:dyDescent="0.25">
      <c r="B35" s="120" t="s">
        <v>184</v>
      </c>
      <c r="C35" s="119">
        <f t="shared" si="0"/>
        <v>-0.52631578947368418</v>
      </c>
      <c r="D35" s="119">
        <f t="shared" si="0"/>
        <v>0.58333333333333337</v>
      </c>
    </row>
    <row r="36" spans="2:4" ht="17.100000000000001" customHeight="1" thickBot="1" x14ac:dyDescent="0.25">
      <c r="B36" s="120" t="s">
        <v>185</v>
      </c>
      <c r="C36" s="119">
        <f t="shared" si="0"/>
        <v>0.38297872340425532</v>
      </c>
      <c r="D36" s="119">
        <f t="shared" si="0"/>
        <v>-0.33846153846153848</v>
      </c>
    </row>
    <row r="37" spans="2:4" ht="17.100000000000001" customHeight="1" thickBot="1" x14ac:dyDescent="0.25">
      <c r="B37" s="120" t="s">
        <v>186</v>
      </c>
      <c r="C37" s="119">
        <f t="shared" si="0"/>
        <v>-0.45</v>
      </c>
      <c r="D37" s="119">
        <f t="shared" si="0"/>
        <v>-0.32</v>
      </c>
    </row>
    <row r="38" spans="2:4" ht="17.100000000000001" customHeight="1" thickBot="1" x14ac:dyDescent="0.25">
      <c r="B38" s="120" t="s">
        <v>187</v>
      </c>
      <c r="C38" s="119">
        <f t="shared" si="0"/>
        <v>-0.67567567567567566</v>
      </c>
      <c r="D38" s="119">
        <f t="shared" si="0"/>
        <v>-0.36842105263157893</v>
      </c>
    </row>
    <row r="39" spans="2:4" ht="17.100000000000001" customHeight="1" thickBot="1" x14ac:dyDescent="0.25">
      <c r="B39" s="120" t="s">
        <v>188</v>
      </c>
      <c r="C39" s="119">
        <f t="shared" si="0"/>
        <v>-0.43243243243243246</v>
      </c>
      <c r="D39" s="119">
        <f t="shared" si="0"/>
        <v>-9.45945945945946E-2</v>
      </c>
    </row>
    <row r="40" spans="2:4" ht="17.100000000000001" customHeight="1" thickBot="1" x14ac:dyDescent="0.25">
      <c r="B40" s="120" t="s">
        <v>189</v>
      </c>
      <c r="C40" s="119">
        <f t="shared" si="0"/>
        <v>3.6315789473684212</v>
      </c>
      <c r="D40" s="119">
        <f t="shared" si="0"/>
        <v>12.823529411764707</v>
      </c>
    </row>
    <row r="41" spans="2:4" ht="17.100000000000001" customHeight="1" thickBot="1" x14ac:dyDescent="0.25">
      <c r="B41" s="120" t="s">
        <v>190</v>
      </c>
      <c r="C41" s="119">
        <f t="shared" si="0"/>
        <v>0.5714285714285714</v>
      </c>
      <c r="D41" s="119">
        <f t="shared" si="0"/>
        <v>-6.4516129032258063E-2</v>
      </c>
    </row>
    <row r="42" spans="2:4" ht="17.100000000000001" customHeight="1" thickBot="1" x14ac:dyDescent="0.25">
      <c r="B42" s="120" t="s">
        <v>191</v>
      </c>
      <c r="C42" s="119">
        <f t="shared" si="0"/>
        <v>0</v>
      </c>
      <c r="D42" s="119">
        <f t="shared" si="0"/>
        <v>-0.17647058823529413</v>
      </c>
    </row>
    <row r="43" spans="2:4" ht="17.100000000000001" customHeight="1" thickBot="1" x14ac:dyDescent="0.25">
      <c r="B43" s="120" t="s">
        <v>192</v>
      </c>
      <c r="C43" s="119">
        <f t="shared" si="0"/>
        <v>0.77777777777777779</v>
      </c>
      <c r="D43" s="119">
        <f t="shared" si="0"/>
        <v>0.7</v>
      </c>
    </row>
    <row r="44" spans="2:4" ht="17.100000000000001" customHeight="1" thickBot="1" x14ac:dyDescent="0.25">
      <c r="B44" s="120" t="s">
        <v>193</v>
      </c>
      <c r="C44" s="119">
        <f t="shared" si="0"/>
        <v>2</v>
      </c>
      <c r="D44" s="119">
        <f t="shared" si="0"/>
        <v>3</v>
      </c>
    </row>
    <row r="45" spans="2:4" ht="17.100000000000001" customHeight="1" thickBot="1" x14ac:dyDescent="0.25">
      <c r="B45" s="118" t="s">
        <v>194</v>
      </c>
      <c r="C45" s="117">
        <f t="shared" si="0"/>
        <v>0.2648845686512758</v>
      </c>
      <c r="D45" s="117">
        <f t="shared" si="0"/>
        <v>0.59264126149802887</v>
      </c>
    </row>
  </sheetData>
  <pageMargins left="0.75" right="0.75" top="1" bottom="1" header="0" footer="0"/>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2E3F8-5A7D-4C59-982A-7B5DEE461FAF}">
  <sheetPr codeName="Hoja19"/>
  <dimension ref="B2:R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66" width="12.28515625" style="116" customWidth="1"/>
    <col min="67" max="16384" width="11.42578125" style="116"/>
  </cols>
  <sheetData>
    <row r="2" spans="2:18" ht="40.5" customHeight="1" x14ac:dyDescent="0.25">
      <c r="B2" s="134"/>
      <c r="R2" s="88"/>
    </row>
    <row r="3" spans="2:18" s="130" customFormat="1" ht="28.5" customHeight="1" x14ac:dyDescent="0.2">
      <c r="B3" s="140"/>
    </row>
    <row r="5" spans="2:18" ht="39" customHeight="1" x14ac:dyDescent="0.2">
      <c r="C5" s="127" t="s">
        <v>106</v>
      </c>
      <c r="D5" s="127" t="s">
        <v>301</v>
      </c>
      <c r="E5" s="127" t="s">
        <v>303</v>
      </c>
      <c r="F5" s="128" t="s">
        <v>310</v>
      </c>
      <c r="G5" s="127" t="s">
        <v>325</v>
      </c>
      <c r="H5" s="127" t="s">
        <v>327</v>
      </c>
    </row>
    <row r="6" spans="2:18" s="130" customFormat="1" ht="17.100000000000001" customHeight="1" thickBot="1" x14ac:dyDescent="0.25">
      <c r="B6" s="120" t="s">
        <v>177</v>
      </c>
      <c r="C6" s="125">
        <v>2</v>
      </c>
      <c r="D6" s="125">
        <v>5</v>
      </c>
      <c r="E6" s="125">
        <v>2</v>
      </c>
      <c r="F6" s="137">
        <v>3</v>
      </c>
      <c r="G6" s="137">
        <v>4</v>
      </c>
      <c r="H6" s="137">
        <v>6</v>
      </c>
    </row>
    <row r="7" spans="2:18" s="130" customFormat="1" ht="17.100000000000001" customHeight="1" thickBot="1" x14ac:dyDescent="0.25">
      <c r="B7" s="120" t="s">
        <v>178</v>
      </c>
      <c r="C7" s="125">
        <v>2</v>
      </c>
      <c r="D7" s="125">
        <v>2</v>
      </c>
      <c r="E7" s="125">
        <v>2</v>
      </c>
      <c r="F7" s="137">
        <v>0</v>
      </c>
      <c r="G7" s="137">
        <v>2</v>
      </c>
      <c r="H7" s="137">
        <v>0</v>
      </c>
    </row>
    <row r="8" spans="2:18" s="130" customFormat="1" ht="17.100000000000001" customHeight="1" thickBot="1" x14ac:dyDescent="0.25">
      <c r="B8" s="120" t="s">
        <v>179</v>
      </c>
      <c r="C8" s="125">
        <v>4</v>
      </c>
      <c r="D8" s="125">
        <v>0</v>
      </c>
      <c r="E8" s="125">
        <v>0</v>
      </c>
      <c r="F8" s="137">
        <v>2</v>
      </c>
      <c r="G8" s="137">
        <v>0</v>
      </c>
      <c r="H8" s="137">
        <v>0</v>
      </c>
    </row>
    <row r="9" spans="2:18" s="130" customFormat="1" ht="17.100000000000001" customHeight="1" thickBot="1" x14ac:dyDescent="0.25">
      <c r="B9" s="120" t="s">
        <v>180</v>
      </c>
      <c r="C9" s="125">
        <v>0</v>
      </c>
      <c r="D9" s="125">
        <v>2</v>
      </c>
      <c r="E9" s="125">
        <v>1</v>
      </c>
      <c r="F9" s="137">
        <v>5</v>
      </c>
      <c r="G9" s="137">
        <v>0</v>
      </c>
      <c r="H9" s="137">
        <v>1</v>
      </c>
    </row>
    <row r="10" spans="2:18" s="130" customFormat="1" ht="17.100000000000001" customHeight="1" thickBot="1" x14ac:dyDescent="0.25">
      <c r="B10" s="120" t="s">
        <v>181</v>
      </c>
      <c r="C10" s="125">
        <v>1</v>
      </c>
      <c r="D10" s="125">
        <v>1</v>
      </c>
      <c r="E10" s="125">
        <v>2</v>
      </c>
      <c r="F10" s="137">
        <v>1</v>
      </c>
      <c r="G10" s="137">
        <v>0</v>
      </c>
      <c r="H10" s="137">
        <v>0</v>
      </c>
    </row>
    <row r="11" spans="2:18" s="130" customFormat="1" ht="17.100000000000001" customHeight="1" thickBot="1" x14ac:dyDescent="0.25">
      <c r="B11" s="120" t="s">
        <v>182</v>
      </c>
      <c r="C11" s="125">
        <v>1</v>
      </c>
      <c r="D11" s="125">
        <v>0</v>
      </c>
      <c r="E11" s="125">
        <v>0</v>
      </c>
      <c r="F11" s="137">
        <v>0</v>
      </c>
      <c r="G11" s="137">
        <v>0</v>
      </c>
      <c r="H11" s="137">
        <v>0</v>
      </c>
    </row>
    <row r="12" spans="2:18" s="130" customFormat="1" ht="17.100000000000001" customHeight="1" thickBot="1" x14ac:dyDescent="0.25">
      <c r="B12" s="120" t="s">
        <v>183</v>
      </c>
      <c r="C12" s="125">
        <v>1</v>
      </c>
      <c r="D12" s="125">
        <v>2</v>
      </c>
      <c r="E12" s="125">
        <v>0</v>
      </c>
      <c r="F12" s="137">
        <v>1</v>
      </c>
      <c r="G12" s="137">
        <v>0</v>
      </c>
      <c r="H12" s="137">
        <v>1</v>
      </c>
    </row>
    <row r="13" spans="2:18" s="130" customFormat="1" ht="17.100000000000001" customHeight="1" thickBot="1" x14ac:dyDescent="0.25">
      <c r="B13" s="120" t="s">
        <v>184</v>
      </c>
      <c r="C13" s="125">
        <v>0</v>
      </c>
      <c r="D13" s="125">
        <v>1</v>
      </c>
      <c r="E13" s="125">
        <v>2</v>
      </c>
      <c r="F13" s="137">
        <v>3</v>
      </c>
      <c r="G13" s="137">
        <v>0</v>
      </c>
      <c r="H13" s="137">
        <v>0</v>
      </c>
    </row>
    <row r="14" spans="2:18" s="130" customFormat="1" ht="17.100000000000001" customHeight="1" thickBot="1" x14ac:dyDescent="0.25">
      <c r="B14" s="120" t="s">
        <v>185</v>
      </c>
      <c r="C14" s="125">
        <v>36</v>
      </c>
      <c r="D14" s="125">
        <v>26</v>
      </c>
      <c r="E14" s="125">
        <v>23</v>
      </c>
      <c r="F14" s="137">
        <v>35</v>
      </c>
      <c r="G14" s="137">
        <v>40</v>
      </c>
      <c r="H14" s="137">
        <v>40</v>
      </c>
    </row>
    <row r="15" spans="2:18" s="130" customFormat="1" ht="17.100000000000001" customHeight="1" thickBot="1" x14ac:dyDescent="0.25">
      <c r="B15" s="120" t="s">
        <v>186</v>
      </c>
      <c r="C15" s="125">
        <v>11</v>
      </c>
      <c r="D15" s="125">
        <v>14</v>
      </c>
      <c r="E15" s="125">
        <v>5</v>
      </c>
      <c r="F15" s="137">
        <v>14</v>
      </c>
      <c r="G15" s="137">
        <v>7</v>
      </c>
      <c r="H15" s="137">
        <v>9</v>
      </c>
    </row>
    <row r="16" spans="2:18" s="130" customFormat="1" ht="17.100000000000001" customHeight="1" thickBot="1" x14ac:dyDescent="0.25">
      <c r="B16" s="120" t="s">
        <v>187</v>
      </c>
      <c r="C16" s="125">
        <v>0</v>
      </c>
      <c r="D16" s="125">
        <v>0</v>
      </c>
      <c r="E16" s="125">
        <v>0</v>
      </c>
      <c r="F16" s="137">
        <v>0</v>
      </c>
      <c r="G16" s="137">
        <v>0</v>
      </c>
      <c r="H16" s="137">
        <v>2</v>
      </c>
    </row>
    <row r="17" spans="2:10" s="130" customFormat="1" ht="17.100000000000001" customHeight="1" thickBot="1" x14ac:dyDescent="0.25">
      <c r="B17" s="120" t="s">
        <v>188</v>
      </c>
      <c r="C17" s="125">
        <v>9</v>
      </c>
      <c r="D17" s="125">
        <v>10</v>
      </c>
      <c r="E17" s="125">
        <v>8</v>
      </c>
      <c r="F17" s="137">
        <v>7</v>
      </c>
      <c r="G17" s="137">
        <v>5</v>
      </c>
      <c r="H17" s="137">
        <v>4</v>
      </c>
    </row>
    <row r="18" spans="2:10" s="130" customFormat="1" ht="17.100000000000001" customHeight="1" thickBot="1" x14ac:dyDescent="0.25">
      <c r="B18" s="120" t="s">
        <v>189</v>
      </c>
      <c r="C18" s="125">
        <v>20</v>
      </c>
      <c r="D18" s="125">
        <v>11</v>
      </c>
      <c r="E18" s="125">
        <v>26</v>
      </c>
      <c r="F18" s="137">
        <v>15</v>
      </c>
      <c r="G18" s="137">
        <v>10</v>
      </c>
      <c r="H18" s="137">
        <v>12</v>
      </c>
    </row>
    <row r="19" spans="2:10" s="130" customFormat="1" ht="17.100000000000001" customHeight="1" thickBot="1" x14ac:dyDescent="0.25">
      <c r="B19" s="120" t="s">
        <v>190</v>
      </c>
      <c r="C19" s="125">
        <v>3</v>
      </c>
      <c r="D19" s="125">
        <v>3</v>
      </c>
      <c r="E19" s="125">
        <v>2</v>
      </c>
      <c r="F19" s="137">
        <v>1</v>
      </c>
      <c r="G19" s="137">
        <v>1</v>
      </c>
      <c r="H19" s="137">
        <v>4</v>
      </c>
    </row>
    <row r="20" spans="2:10" s="130" customFormat="1" ht="17.100000000000001" customHeight="1" thickBot="1" x14ac:dyDescent="0.25">
      <c r="B20" s="120" t="s">
        <v>191</v>
      </c>
      <c r="C20" s="125">
        <v>5</v>
      </c>
      <c r="D20" s="125">
        <v>0</v>
      </c>
      <c r="E20" s="125">
        <v>1</v>
      </c>
      <c r="F20" s="137">
        <v>8</v>
      </c>
      <c r="G20" s="137">
        <v>1</v>
      </c>
      <c r="H20" s="137">
        <v>0</v>
      </c>
    </row>
    <row r="21" spans="2:10" s="130" customFormat="1" ht="17.100000000000001" customHeight="1" thickBot="1" x14ac:dyDescent="0.25">
      <c r="B21" s="120" t="s">
        <v>192</v>
      </c>
      <c r="C21" s="125">
        <v>12</v>
      </c>
      <c r="D21" s="125">
        <v>17</v>
      </c>
      <c r="E21" s="125">
        <v>12</v>
      </c>
      <c r="F21" s="137">
        <v>13</v>
      </c>
      <c r="G21" s="137">
        <v>15</v>
      </c>
      <c r="H21" s="137">
        <v>16</v>
      </c>
    </row>
    <row r="22" spans="2:10" s="130" customFormat="1" ht="17.100000000000001" customHeight="1" thickBot="1" x14ac:dyDescent="0.25">
      <c r="B22" s="120" t="s">
        <v>193</v>
      </c>
      <c r="C22" s="125">
        <v>0</v>
      </c>
      <c r="D22" s="125">
        <v>1</v>
      </c>
      <c r="E22" s="125">
        <v>4</v>
      </c>
      <c r="F22" s="137">
        <v>1</v>
      </c>
      <c r="G22" s="137">
        <v>1</v>
      </c>
      <c r="H22" s="137">
        <v>2</v>
      </c>
    </row>
    <row r="23" spans="2:10" s="130" customFormat="1" ht="17.100000000000001" customHeight="1" thickBot="1" x14ac:dyDescent="0.25">
      <c r="B23" s="118" t="s">
        <v>194</v>
      </c>
      <c r="C23" s="124">
        <v>107</v>
      </c>
      <c r="D23" s="124">
        <v>95</v>
      </c>
      <c r="E23" s="124">
        <v>90</v>
      </c>
      <c r="F23" s="124">
        <v>109</v>
      </c>
      <c r="G23" s="124">
        <v>86</v>
      </c>
      <c r="H23" s="124">
        <v>97</v>
      </c>
    </row>
    <row r="24" spans="2:10" s="130" customFormat="1" ht="25.5" customHeight="1" x14ac:dyDescent="0.2"/>
    <row r="25" spans="2:10" s="130" customFormat="1" ht="37.5" customHeight="1" x14ac:dyDescent="0.2">
      <c r="B25" s="122"/>
      <c r="C25" s="122"/>
      <c r="D25" s="122"/>
      <c r="E25" s="122"/>
      <c r="H25" s="116"/>
      <c r="I25" s="116"/>
      <c r="J25" s="116"/>
    </row>
    <row r="26" spans="2:10" s="130" customFormat="1" x14ac:dyDescent="0.2">
      <c r="H26" s="116"/>
      <c r="I26" s="116"/>
      <c r="J26" s="116"/>
    </row>
    <row r="27" spans="2:10" s="130" customFormat="1" ht="39" customHeight="1" x14ac:dyDescent="0.2">
      <c r="B27" s="116"/>
      <c r="C27" s="121" t="s">
        <v>326</v>
      </c>
      <c r="D27" s="121" t="s">
        <v>331</v>
      </c>
    </row>
    <row r="28" spans="2:10" s="130" customFormat="1" ht="17.100000000000001" customHeight="1" thickBot="1" x14ac:dyDescent="0.25">
      <c r="B28" s="120" t="s">
        <v>177</v>
      </c>
      <c r="C28" s="119">
        <f t="shared" ref="C28:D45" si="0">+IF(C6&gt;0,(G6-C6)/C6,"-")</f>
        <v>1</v>
      </c>
      <c r="D28" s="119">
        <f t="shared" si="0"/>
        <v>0.2</v>
      </c>
    </row>
    <row r="29" spans="2:10" s="130" customFormat="1" ht="17.100000000000001" customHeight="1" thickBot="1" x14ac:dyDescent="0.25">
      <c r="B29" s="120" t="s">
        <v>178</v>
      </c>
      <c r="C29" s="119">
        <f t="shared" si="0"/>
        <v>0</v>
      </c>
      <c r="D29" s="119">
        <f t="shared" si="0"/>
        <v>-1</v>
      </c>
    </row>
    <row r="30" spans="2:10" s="130" customFormat="1" ht="17.100000000000001" customHeight="1" thickBot="1" x14ac:dyDescent="0.25">
      <c r="B30" s="120" t="s">
        <v>179</v>
      </c>
      <c r="C30" s="119">
        <f t="shared" si="0"/>
        <v>-1</v>
      </c>
      <c r="D30" s="119" t="str">
        <f t="shared" si="0"/>
        <v>-</v>
      </c>
    </row>
    <row r="31" spans="2:10" s="130" customFormat="1" ht="17.100000000000001" customHeight="1" thickBot="1" x14ac:dyDescent="0.25">
      <c r="B31" s="120" t="s">
        <v>180</v>
      </c>
      <c r="C31" s="119" t="str">
        <f t="shared" si="0"/>
        <v>-</v>
      </c>
      <c r="D31" s="119">
        <f t="shared" si="0"/>
        <v>-0.5</v>
      </c>
    </row>
    <row r="32" spans="2:10" s="130" customFormat="1" ht="17.100000000000001" customHeight="1" thickBot="1" x14ac:dyDescent="0.25">
      <c r="B32" s="120" t="s">
        <v>181</v>
      </c>
      <c r="C32" s="119">
        <f t="shared" si="0"/>
        <v>-1</v>
      </c>
      <c r="D32" s="119">
        <f t="shared" si="0"/>
        <v>-1</v>
      </c>
    </row>
    <row r="33" spans="2:4" s="130" customFormat="1" ht="17.100000000000001" customHeight="1" thickBot="1" x14ac:dyDescent="0.25">
      <c r="B33" s="120" t="s">
        <v>182</v>
      </c>
      <c r="C33" s="119">
        <f t="shared" si="0"/>
        <v>-1</v>
      </c>
      <c r="D33" s="119" t="str">
        <f t="shared" si="0"/>
        <v>-</v>
      </c>
    </row>
    <row r="34" spans="2:4" s="130" customFormat="1" ht="17.100000000000001" customHeight="1" thickBot="1" x14ac:dyDescent="0.25">
      <c r="B34" s="120" t="s">
        <v>183</v>
      </c>
      <c r="C34" s="119">
        <f t="shared" si="0"/>
        <v>-1</v>
      </c>
      <c r="D34" s="119">
        <f t="shared" si="0"/>
        <v>-0.5</v>
      </c>
    </row>
    <row r="35" spans="2:4" s="130" customFormat="1" ht="17.100000000000001" customHeight="1" thickBot="1" x14ac:dyDescent="0.25">
      <c r="B35" s="120" t="s">
        <v>184</v>
      </c>
      <c r="C35" s="119" t="str">
        <f t="shared" si="0"/>
        <v>-</v>
      </c>
      <c r="D35" s="119">
        <f t="shared" si="0"/>
        <v>-1</v>
      </c>
    </row>
    <row r="36" spans="2:4" s="130" customFormat="1" ht="17.100000000000001" customHeight="1" thickBot="1" x14ac:dyDescent="0.25">
      <c r="B36" s="120" t="s">
        <v>185</v>
      </c>
      <c r="C36" s="119">
        <f t="shared" si="0"/>
        <v>0.1111111111111111</v>
      </c>
      <c r="D36" s="119">
        <f t="shared" si="0"/>
        <v>0.53846153846153844</v>
      </c>
    </row>
    <row r="37" spans="2:4" s="130" customFormat="1" ht="17.100000000000001" customHeight="1" thickBot="1" x14ac:dyDescent="0.25">
      <c r="B37" s="120" t="s">
        <v>186</v>
      </c>
      <c r="C37" s="119">
        <f t="shared" si="0"/>
        <v>-0.36363636363636365</v>
      </c>
      <c r="D37" s="119">
        <f t="shared" si="0"/>
        <v>-0.35714285714285715</v>
      </c>
    </row>
    <row r="38" spans="2:4" s="130" customFormat="1" ht="17.100000000000001" customHeight="1" thickBot="1" x14ac:dyDescent="0.25">
      <c r="B38" s="120" t="s">
        <v>187</v>
      </c>
      <c r="C38" s="119" t="str">
        <f t="shared" si="0"/>
        <v>-</v>
      </c>
      <c r="D38" s="119" t="str">
        <f t="shared" si="0"/>
        <v>-</v>
      </c>
    </row>
    <row r="39" spans="2:4" s="130" customFormat="1" ht="17.100000000000001" customHeight="1" thickBot="1" x14ac:dyDescent="0.25">
      <c r="B39" s="120" t="s">
        <v>188</v>
      </c>
      <c r="C39" s="119">
        <f t="shared" si="0"/>
        <v>-0.44444444444444442</v>
      </c>
      <c r="D39" s="119">
        <f t="shared" si="0"/>
        <v>-0.6</v>
      </c>
    </row>
    <row r="40" spans="2:4" s="130" customFormat="1" ht="17.100000000000001" customHeight="1" thickBot="1" x14ac:dyDescent="0.25">
      <c r="B40" s="120" t="s">
        <v>189</v>
      </c>
      <c r="C40" s="119">
        <f t="shared" si="0"/>
        <v>-0.5</v>
      </c>
      <c r="D40" s="119">
        <f t="shared" si="0"/>
        <v>9.0909090909090912E-2</v>
      </c>
    </row>
    <row r="41" spans="2:4" s="130" customFormat="1" ht="17.100000000000001" customHeight="1" thickBot="1" x14ac:dyDescent="0.25">
      <c r="B41" s="120" t="s">
        <v>190</v>
      </c>
      <c r="C41" s="119">
        <f t="shared" si="0"/>
        <v>-0.66666666666666663</v>
      </c>
      <c r="D41" s="119">
        <f t="shared" si="0"/>
        <v>0.33333333333333331</v>
      </c>
    </row>
    <row r="42" spans="2:4" s="130" customFormat="1" ht="17.100000000000001" customHeight="1" thickBot="1" x14ac:dyDescent="0.25">
      <c r="B42" s="120" t="s">
        <v>191</v>
      </c>
      <c r="C42" s="119">
        <f t="shared" si="0"/>
        <v>-0.8</v>
      </c>
      <c r="D42" s="119" t="str">
        <f t="shared" si="0"/>
        <v>-</v>
      </c>
    </row>
    <row r="43" spans="2:4" s="130" customFormat="1" ht="17.100000000000001" customHeight="1" thickBot="1" x14ac:dyDescent="0.25">
      <c r="B43" s="120" t="s">
        <v>192</v>
      </c>
      <c r="C43" s="119">
        <f t="shared" si="0"/>
        <v>0.25</v>
      </c>
      <c r="D43" s="119">
        <f t="shared" si="0"/>
        <v>-5.8823529411764705E-2</v>
      </c>
    </row>
    <row r="44" spans="2:4" ht="17.100000000000001" customHeight="1" thickBot="1" x14ac:dyDescent="0.25">
      <c r="B44" s="120" t="s">
        <v>193</v>
      </c>
      <c r="C44" s="136" t="str">
        <f t="shared" si="0"/>
        <v>-</v>
      </c>
      <c r="D44" s="119">
        <f t="shared" si="0"/>
        <v>1</v>
      </c>
    </row>
    <row r="45" spans="2:4" ht="17.100000000000001" customHeight="1" thickBot="1" x14ac:dyDescent="0.25">
      <c r="B45" s="118" t="s">
        <v>194</v>
      </c>
      <c r="C45" s="117">
        <f t="shared" si="0"/>
        <v>-0.19626168224299065</v>
      </c>
      <c r="D45" s="117">
        <f t="shared" si="0"/>
        <v>2.1052631578947368E-2</v>
      </c>
    </row>
  </sheetData>
  <pageMargins left="0.75" right="0.75" top="1" bottom="1" header="0" footer="0"/>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14693-34AD-44C0-A483-C6594FDDB0DE}">
  <sheetPr codeName="Hoja20"/>
  <dimension ref="B2:R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56" width="12.28515625" style="116" customWidth="1"/>
    <col min="57" max="16384" width="11.42578125" style="116"/>
  </cols>
  <sheetData>
    <row r="2" spans="2:18" ht="40.5" customHeight="1" x14ac:dyDescent="0.25">
      <c r="B2" s="134"/>
      <c r="R2" s="88"/>
    </row>
    <row r="3" spans="2:18" s="130" customFormat="1" ht="28.5" customHeight="1" x14ac:dyDescent="0.2">
      <c r="B3" s="140"/>
    </row>
    <row r="5" spans="2:18" ht="39" customHeight="1" x14ac:dyDescent="0.2">
      <c r="C5" s="127" t="s">
        <v>106</v>
      </c>
      <c r="D5" s="127" t="s">
        <v>301</v>
      </c>
      <c r="E5" s="127" t="s">
        <v>303</v>
      </c>
      <c r="F5" s="128" t="s">
        <v>310</v>
      </c>
      <c r="G5" s="127" t="s">
        <v>325</v>
      </c>
      <c r="H5" s="127" t="s">
        <v>327</v>
      </c>
    </row>
    <row r="6" spans="2:18" s="130" customFormat="1" ht="17.100000000000001" customHeight="1" thickBot="1" x14ac:dyDescent="0.25">
      <c r="B6" s="120" t="s">
        <v>177</v>
      </c>
      <c r="C6" s="125">
        <v>1900</v>
      </c>
      <c r="D6" s="125">
        <v>1709</v>
      </c>
      <c r="E6" s="125">
        <v>908</v>
      </c>
      <c r="F6" s="125">
        <v>2087</v>
      </c>
      <c r="G6" s="125">
        <v>1678</v>
      </c>
      <c r="H6" s="125">
        <v>1626</v>
      </c>
    </row>
    <row r="7" spans="2:18" s="130" customFormat="1" ht="17.100000000000001" customHeight="1" thickBot="1" x14ac:dyDescent="0.25">
      <c r="B7" s="120" t="s">
        <v>178</v>
      </c>
      <c r="C7" s="125">
        <v>180</v>
      </c>
      <c r="D7" s="125">
        <v>171</v>
      </c>
      <c r="E7" s="125">
        <v>154</v>
      </c>
      <c r="F7" s="125">
        <v>152</v>
      </c>
      <c r="G7" s="125">
        <v>137</v>
      </c>
      <c r="H7" s="125">
        <v>148</v>
      </c>
    </row>
    <row r="8" spans="2:18" s="130" customFormat="1" ht="17.100000000000001" customHeight="1" thickBot="1" x14ac:dyDescent="0.25">
      <c r="B8" s="120" t="s">
        <v>179</v>
      </c>
      <c r="C8" s="125">
        <v>242</v>
      </c>
      <c r="D8" s="125">
        <v>253</v>
      </c>
      <c r="E8" s="125">
        <v>187</v>
      </c>
      <c r="F8" s="125">
        <v>331</v>
      </c>
      <c r="G8" s="125">
        <v>261</v>
      </c>
      <c r="H8" s="125">
        <v>253</v>
      </c>
    </row>
    <row r="9" spans="2:18" s="130" customFormat="1" ht="17.100000000000001" customHeight="1" thickBot="1" x14ac:dyDescent="0.25">
      <c r="B9" s="120" t="s">
        <v>180</v>
      </c>
      <c r="C9" s="125">
        <v>322</v>
      </c>
      <c r="D9" s="125">
        <v>457</v>
      </c>
      <c r="E9" s="125">
        <v>449</v>
      </c>
      <c r="F9" s="125">
        <v>360</v>
      </c>
      <c r="G9" s="141">
        <v>607</v>
      </c>
      <c r="H9" s="141">
        <v>390</v>
      </c>
    </row>
    <row r="10" spans="2:18" s="130" customFormat="1" ht="17.100000000000001" customHeight="1" thickBot="1" x14ac:dyDescent="0.25">
      <c r="B10" s="120" t="s">
        <v>181</v>
      </c>
      <c r="C10" s="125">
        <v>495</v>
      </c>
      <c r="D10" s="125">
        <v>1134</v>
      </c>
      <c r="E10" s="125">
        <v>572</v>
      </c>
      <c r="F10" s="125">
        <v>802</v>
      </c>
      <c r="G10" s="125">
        <v>926</v>
      </c>
      <c r="H10" s="125">
        <v>580</v>
      </c>
    </row>
    <row r="11" spans="2:18" s="130" customFormat="1" ht="17.100000000000001" customHeight="1" thickBot="1" x14ac:dyDescent="0.25">
      <c r="B11" s="120" t="s">
        <v>182</v>
      </c>
      <c r="C11" s="125">
        <v>54</v>
      </c>
      <c r="D11" s="125">
        <v>39</v>
      </c>
      <c r="E11" s="125">
        <v>104</v>
      </c>
      <c r="F11" s="125">
        <v>106</v>
      </c>
      <c r="G11" s="125">
        <v>56</v>
      </c>
      <c r="H11" s="125">
        <v>45</v>
      </c>
    </row>
    <row r="12" spans="2:18" s="130" customFormat="1" ht="17.100000000000001" customHeight="1" thickBot="1" x14ac:dyDescent="0.25">
      <c r="B12" s="120" t="s">
        <v>183</v>
      </c>
      <c r="C12" s="125">
        <v>507</v>
      </c>
      <c r="D12" s="125">
        <v>363</v>
      </c>
      <c r="E12" s="125">
        <v>298</v>
      </c>
      <c r="F12" s="125">
        <v>466</v>
      </c>
      <c r="G12" s="125">
        <v>291</v>
      </c>
      <c r="H12" s="125">
        <v>337</v>
      </c>
    </row>
    <row r="13" spans="2:18" s="130" customFormat="1" ht="17.100000000000001" customHeight="1" thickBot="1" x14ac:dyDescent="0.25">
      <c r="B13" s="120" t="s">
        <v>184</v>
      </c>
      <c r="C13" s="125">
        <v>473</v>
      </c>
      <c r="D13" s="125">
        <v>466</v>
      </c>
      <c r="E13" s="125">
        <v>342</v>
      </c>
      <c r="F13" s="125">
        <v>431</v>
      </c>
      <c r="G13" s="125">
        <v>470</v>
      </c>
      <c r="H13" s="125">
        <v>456</v>
      </c>
    </row>
    <row r="14" spans="2:18" s="130" customFormat="1" ht="17.100000000000001" customHeight="1" thickBot="1" x14ac:dyDescent="0.25">
      <c r="B14" s="120" t="s">
        <v>185</v>
      </c>
      <c r="C14" s="125">
        <v>3521</v>
      </c>
      <c r="D14" s="125">
        <v>3047</v>
      </c>
      <c r="E14" s="125">
        <v>2636</v>
      </c>
      <c r="F14" s="125">
        <v>3170</v>
      </c>
      <c r="G14" s="125">
        <v>3383</v>
      </c>
      <c r="H14" s="125">
        <v>3311</v>
      </c>
    </row>
    <row r="15" spans="2:18" s="130" customFormat="1" ht="17.100000000000001" customHeight="1" thickBot="1" x14ac:dyDescent="0.25">
      <c r="B15" s="120" t="s">
        <v>186</v>
      </c>
      <c r="C15" s="125">
        <v>1516</v>
      </c>
      <c r="D15" s="125">
        <v>1513</v>
      </c>
      <c r="E15" s="125">
        <v>1513</v>
      </c>
      <c r="F15" s="125">
        <v>1666</v>
      </c>
      <c r="G15" s="125">
        <v>1575</v>
      </c>
      <c r="H15" s="125">
        <v>1534</v>
      </c>
    </row>
    <row r="16" spans="2:18" s="130" customFormat="1" ht="17.100000000000001" customHeight="1" thickBot="1" x14ac:dyDescent="0.25">
      <c r="B16" s="120" t="s">
        <v>187</v>
      </c>
      <c r="C16" s="125">
        <v>117</v>
      </c>
      <c r="D16" s="125">
        <v>100</v>
      </c>
      <c r="E16" s="125">
        <v>159</v>
      </c>
      <c r="F16" s="125">
        <v>139</v>
      </c>
      <c r="G16" s="125">
        <v>166</v>
      </c>
      <c r="H16" s="125">
        <v>153</v>
      </c>
    </row>
    <row r="17" spans="2:10" s="130" customFormat="1" ht="17.100000000000001" customHeight="1" thickBot="1" x14ac:dyDescent="0.25">
      <c r="B17" s="120" t="s">
        <v>188</v>
      </c>
      <c r="C17" s="125">
        <v>382</v>
      </c>
      <c r="D17" s="125">
        <v>422</v>
      </c>
      <c r="E17" s="125">
        <v>409</v>
      </c>
      <c r="F17" s="125">
        <v>529</v>
      </c>
      <c r="G17" s="141">
        <v>545</v>
      </c>
      <c r="H17" s="141">
        <v>440</v>
      </c>
    </row>
    <row r="18" spans="2:10" s="130" customFormat="1" ht="17.100000000000001" customHeight="1" thickBot="1" x14ac:dyDescent="0.25">
      <c r="B18" s="120" t="s">
        <v>189</v>
      </c>
      <c r="C18" s="125">
        <v>2108</v>
      </c>
      <c r="D18" s="125">
        <v>1543</v>
      </c>
      <c r="E18" s="125">
        <v>2214</v>
      </c>
      <c r="F18" s="125">
        <v>2898</v>
      </c>
      <c r="G18" s="125">
        <v>2136</v>
      </c>
      <c r="H18" s="125">
        <v>1708</v>
      </c>
    </row>
    <row r="19" spans="2:10" s="130" customFormat="1" ht="17.100000000000001" customHeight="1" thickBot="1" x14ac:dyDescent="0.25">
      <c r="B19" s="120" t="s">
        <v>190</v>
      </c>
      <c r="C19" s="125">
        <v>713</v>
      </c>
      <c r="D19" s="125">
        <v>687</v>
      </c>
      <c r="E19" s="125">
        <v>613</v>
      </c>
      <c r="F19" s="125">
        <v>804</v>
      </c>
      <c r="G19" s="125">
        <v>809</v>
      </c>
      <c r="H19" s="125">
        <v>695</v>
      </c>
    </row>
    <row r="20" spans="2:10" s="130" customFormat="1" ht="17.100000000000001" customHeight="1" thickBot="1" x14ac:dyDescent="0.25">
      <c r="B20" s="120" t="s">
        <v>191</v>
      </c>
      <c r="C20" s="125">
        <v>171</v>
      </c>
      <c r="D20" s="125">
        <v>112</v>
      </c>
      <c r="E20" s="125">
        <v>86</v>
      </c>
      <c r="F20" s="125">
        <v>75</v>
      </c>
      <c r="G20" s="125">
        <v>135</v>
      </c>
      <c r="H20" s="125">
        <v>146</v>
      </c>
    </row>
    <row r="21" spans="2:10" s="130" customFormat="1" ht="17.100000000000001" customHeight="1" thickBot="1" x14ac:dyDescent="0.25">
      <c r="B21" s="120" t="s">
        <v>192</v>
      </c>
      <c r="C21" s="125">
        <v>253</v>
      </c>
      <c r="D21" s="125">
        <v>356</v>
      </c>
      <c r="E21" s="125">
        <v>245</v>
      </c>
      <c r="F21" s="125">
        <v>257</v>
      </c>
      <c r="G21" s="125">
        <v>249</v>
      </c>
      <c r="H21" s="125">
        <v>347</v>
      </c>
    </row>
    <row r="22" spans="2:10" s="130" customFormat="1" ht="17.100000000000001" customHeight="1" thickBot="1" x14ac:dyDescent="0.25">
      <c r="B22" s="120" t="s">
        <v>193</v>
      </c>
      <c r="C22" s="125">
        <v>54</v>
      </c>
      <c r="D22" s="125">
        <v>29</v>
      </c>
      <c r="E22" s="125">
        <v>26</v>
      </c>
      <c r="F22" s="125">
        <v>47</v>
      </c>
      <c r="G22" s="125">
        <v>76</v>
      </c>
      <c r="H22" s="125">
        <v>47</v>
      </c>
    </row>
    <row r="23" spans="2:10" s="130" customFormat="1" ht="17.100000000000001" customHeight="1" thickBot="1" x14ac:dyDescent="0.25">
      <c r="B23" s="118" t="s">
        <v>194</v>
      </c>
      <c r="C23" s="124">
        <v>13008</v>
      </c>
      <c r="D23" s="124">
        <v>12401</v>
      </c>
      <c r="E23" s="124">
        <v>10915</v>
      </c>
      <c r="F23" s="124">
        <v>14320</v>
      </c>
      <c r="G23" s="124">
        <v>13500</v>
      </c>
      <c r="H23" s="124">
        <v>12216</v>
      </c>
    </row>
    <row r="24" spans="2:10" s="130" customFormat="1" ht="25.5" customHeight="1" x14ac:dyDescent="0.2"/>
    <row r="25" spans="2:10" s="130" customFormat="1" ht="37.5" customHeight="1" x14ac:dyDescent="0.2">
      <c r="B25" s="122"/>
      <c r="C25" s="122"/>
      <c r="D25" s="122"/>
      <c r="E25" s="122"/>
      <c r="H25" s="116"/>
      <c r="I25" s="116"/>
      <c r="J25" s="116"/>
    </row>
    <row r="26" spans="2:10" s="130" customFormat="1" x14ac:dyDescent="0.2">
      <c r="H26" s="116"/>
      <c r="I26" s="116"/>
      <c r="J26" s="116"/>
    </row>
    <row r="27" spans="2:10" s="130" customFormat="1" ht="39" customHeight="1" x14ac:dyDescent="0.2">
      <c r="B27" s="116"/>
      <c r="C27" s="121" t="s">
        <v>326</v>
      </c>
      <c r="D27" s="121" t="s">
        <v>331</v>
      </c>
    </row>
    <row r="28" spans="2:10" s="130" customFormat="1" ht="17.100000000000001" customHeight="1" thickBot="1" x14ac:dyDescent="0.25">
      <c r="B28" s="120" t="s">
        <v>177</v>
      </c>
      <c r="C28" s="119">
        <f t="shared" ref="C28:D45" si="0">+IF(C6&gt;0,(G6-C6)/C6,"-")</f>
        <v>-0.1168421052631579</v>
      </c>
      <c r="D28" s="119">
        <f t="shared" si="0"/>
        <v>-4.8566413107080167E-2</v>
      </c>
    </row>
    <row r="29" spans="2:10" s="130" customFormat="1" ht="17.100000000000001" customHeight="1" thickBot="1" x14ac:dyDescent="0.25">
      <c r="B29" s="120" t="s">
        <v>178</v>
      </c>
      <c r="C29" s="119">
        <f t="shared" si="0"/>
        <v>-0.2388888888888889</v>
      </c>
      <c r="D29" s="119">
        <f t="shared" si="0"/>
        <v>-0.13450292397660818</v>
      </c>
    </row>
    <row r="30" spans="2:10" s="130" customFormat="1" ht="17.100000000000001" customHeight="1" thickBot="1" x14ac:dyDescent="0.25">
      <c r="B30" s="120" t="s">
        <v>179</v>
      </c>
      <c r="C30" s="119">
        <f t="shared" si="0"/>
        <v>7.8512396694214878E-2</v>
      </c>
      <c r="D30" s="119">
        <f t="shared" si="0"/>
        <v>0</v>
      </c>
    </row>
    <row r="31" spans="2:10" s="130" customFormat="1" ht="17.100000000000001" customHeight="1" thickBot="1" x14ac:dyDescent="0.25">
      <c r="B31" s="120" t="s">
        <v>180</v>
      </c>
      <c r="C31" s="119">
        <f t="shared" si="0"/>
        <v>0.8850931677018633</v>
      </c>
      <c r="D31" s="119">
        <f t="shared" si="0"/>
        <v>-0.14660831509846828</v>
      </c>
    </row>
    <row r="32" spans="2:10" s="130" customFormat="1" ht="17.100000000000001" customHeight="1" thickBot="1" x14ac:dyDescent="0.25">
      <c r="B32" s="120" t="s">
        <v>181</v>
      </c>
      <c r="C32" s="119">
        <f t="shared" si="0"/>
        <v>0.87070707070707065</v>
      </c>
      <c r="D32" s="119">
        <f t="shared" si="0"/>
        <v>-0.48853615520282184</v>
      </c>
    </row>
    <row r="33" spans="2:4" s="130" customFormat="1" ht="17.100000000000001" customHeight="1" thickBot="1" x14ac:dyDescent="0.25">
      <c r="B33" s="120" t="s">
        <v>182</v>
      </c>
      <c r="C33" s="119">
        <f t="shared" si="0"/>
        <v>3.7037037037037035E-2</v>
      </c>
      <c r="D33" s="119">
        <f t="shared" si="0"/>
        <v>0.15384615384615385</v>
      </c>
    </row>
    <row r="34" spans="2:4" s="130" customFormat="1" ht="17.100000000000001" customHeight="1" thickBot="1" x14ac:dyDescent="0.25">
      <c r="B34" s="120" t="s">
        <v>183</v>
      </c>
      <c r="C34" s="119">
        <f t="shared" si="0"/>
        <v>-0.42603550295857989</v>
      </c>
      <c r="D34" s="119">
        <f t="shared" si="0"/>
        <v>-7.1625344352617082E-2</v>
      </c>
    </row>
    <row r="35" spans="2:4" s="130" customFormat="1" ht="17.100000000000001" customHeight="1" thickBot="1" x14ac:dyDescent="0.25">
      <c r="B35" s="120" t="s">
        <v>184</v>
      </c>
      <c r="C35" s="119">
        <f t="shared" si="0"/>
        <v>-6.3424947145877377E-3</v>
      </c>
      <c r="D35" s="119">
        <f t="shared" si="0"/>
        <v>-2.1459227467811159E-2</v>
      </c>
    </row>
    <row r="36" spans="2:4" s="130" customFormat="1" ht="17.100000000000001" customHeight="1" thickBot="1" x14ac:dyDescent="0.25">
      <c r="B36" s="120" t="s">
        <v>185</v>
      </c>
      <c r="C36" s="119">
        <f t="shared" si="0"/>
        <v>-3.9193410962794661E-2</v>
      </c>
      <c r="D36" s="119">
        <f t="shared" si="0"/>
        <v>8.6642599277978335E-2</v>
      </c>
    </row>
    <row r="37" spans="2:4" s="130" customFormat="1" ht="17.100000000000001" customHeight="1" thickBot="1" x14ac:dyDescent="0.25">
      <c r="B37" s="120" t="s">
        <v>186</v>
      </c>
      <c r="C37" s="119">
        <f t="shared" si="0"/>
        <v>3.8918205804749341E-2</v>
      </c>
      <c r="D37" s="119">
        <f t="shared" si="0"/>
        <v>1.3879709187045605E-2</v>
      </c>
    </row>
    <row r="38" spans="2:4" s="130" customFormat="1" ht="17.100000000000001" customHeight="1" thickBot="1" x14ac:dyDescent="0.25">
      <c r="B38" s="120" t="s">
        <v>187</v>
      </c>
      <c r="C38" s="119">
        <f t="shared" si="0"/>
        <v>0.41880341880341881</v>
      </c>
      <c r="D38" s="119">
        <f t="shared" si="0"/>
        <v>0.53</v>
      </c>
    </row>
    <row r="39" spans="2:4" s="130" customFormat="1" ht="17.100000000000001" customHeight="1" thickBot="1" x14ac:dyDescent="0.25">
      <c r="B39" s="120" t="s">
        <v>188</v>
      </c>
      <c r="C39" s="119">
        <f t="shared" si="0"/>
        <v>0.42670157068062825</v>
      </c>
      <c r="D39" s="119">
        <f t="shared" si="0"/>
        <v>4.2654028436018961E-2</v>
      </c>
    </row>
    <row r="40" spans="2:4" s="130" customFormat="1" ht="17.100000000000001" customHeight="1" thickBot="1" x14ac:dyDescent="0.25">
      <c r="B40" s="120" t="s">
        <v>189</v>
      </c>
      <c r="C40" s="119">
        <f t="shared" si="0"/>
        <v>1.3282732447817837E-2</v>
      </c>
      <c r="D40" s="119">
        <f t="shared" si="0"/>
        <v>0.10693454309786131</v>
      </c>
    </row>
    <row r="41" spans="2:4" s="130" customFormat="1" ht="17.100000000000001" customHeight="1" thickBot="1" x14ac:dyDescent="0.25">
      <c r="B41" s="120" t="s">
        <v>190</v>
      </c>
      <c r="C41" s="119">
        <f t="shared" si="0"/>
        <v>0.13464235624123422</v>
      </c>
      <c r="D41" s="119">
        <f t="shared" si="0"/>
        <v>1.1644832605531296E-2</v>
      </c>
    </row>
    <row r="42" spans="2:4" s="130" customFormat="1" ht="17.100000000000001" customHeight="1" thickBot="1" x14ac:dyDescent="0.25">
      <c r="B42" s="120" t="s">
        <v>191</v>
      </c>
      <c r="C42" s="119">
        <f t="shared" si="0"/>
        <v>-0.21052631578947367</v>
      </c>
      <c r="D42" s="119">
        <f t="shared" si="0"/>
        <v>0.30357142857142855</v>
      </c>
    </row>
    <row r="43" spans="2:4" s="130" customFormat="1" ht="17.100000000000001" customHeight="1" thickBot="1" x14ac:dyDescent="0.25">
      <c r="B43" s="120" t="s">
        <v>192</v>
      </c>
      <c r="C43" s="119">
        <f t="shared" si="0"/>
        <v>-1.5810276679841896E-2</v>
      </c>
      <c r="D43" s="119">
        <f t="shared" si="0"/>
        <v>-2.5280898876404494E-2</v>
      </c>
    </row>
    <row r="44" spans="2:4" ht="17.100000000000001" customHeight="1" thickBot="1" x14ac:dyDescent="0.25">
      <c r="B44" s="120" t="s">
        <v>193</v>
      </c>
      <c r="C44" s="119">
        <f t="shared" si="0"/>
        <v>0.40740740740740738</v>
      </c>
      <c r="D44" s="119">
        <f t="shared" si="0"/>
        <v>0.62068965517241381</v>
      </c>
    </row>
    <row r="45" spans="2:4" ht="17.100000000000001" customHeight="1" thickBot="1" x14ac:dyDescent="0.25">
      <c r="B45" s="118" t="s">
        <v>194</v>
      </c>
      <c r="C45" s="117">
        <f t="shared" si="0"/>
        <v>3.7822878228782289E-2</v>
      </c>
      <c r="D45" s="117">
        <f t="shared" si="0"/>
        <v>-1.4918151761954681E-2</v>
      </c>
    </row>
  </sheetData>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962D-DC8F-476B-8D84-DEEAD0BABFC9}">
  <sheetPr codeName="Hoja23"/>
  <dimension ref="A1:X71"/>
  <sheetViews>
    <sheetView workbookViewId="0"/>
  </sheetViews>
  <sheetFormatPr baseColWidth="10" defaultColWidth="11.42578125" defaultRowHeight="12.75" x14ac:dyDescent="0.2"/>
  <cols>
    <col min="1" max="1" width="6.7109375" style="116" customWidth="1"/>
    <col min="2" max="2" width="33.85546875" style="116" customWidth="1"/>
    <col min="3" max="7" width="12.28515625" style="116" customWidth="1"/>
    <col min="8" max="8" width="11.85546875" style="116" customWidth="1"/>
    <col min="9" max="9" width="14.28515625" style="116" hidden="1" customWidth="1"/>
    <col min="10" max="10" width="12.28515625" style="116" customWidth="1"/>
    <col min="11" max="11" width="11.42578125" style="116" customWidth="1"/>
    <col min="12" max="12" width="12.42578125" style="116" hidden="1" customWidth="1"/>
    <col min="13" max="13" width="14.7109375" style="116" hidden="1" customWidth="1"/>
    <col min="14" max="14" width="17.28515625" style="116" customWidth="1"/>
    <col min="15" max="15" width="13.140625" style="116" customWidth="1"/>
    <col min="16" max="16" width="12.7109375" style="116" customWidth="1"/>
    <col min="17" max="17" width="14.7109375" style="116" customWidth="1"/>
    <col min="18" max="21" width="12.28515625" style="116" customWidth="1"/>
    <col min="22" max="22" width="10.5703125" style="116" customWidth="1"/>
    <col min="23" max="99" width="12.28515625" style="116" customWidth="1"/>
    <col min="100" max="16384" width="11.42578125" style="116"/>
  </cols>
  <sheetData>
    <row r="1" spans="2:8" ht="15" x14ac:dyDescent="0.2">
      <c r="C1" s="133"/>
      <c r="D1" s="133"/>
    </row>
    <row r="2" spans="2:8" ht="40.5" customHeight="1" x14ac:dyDescent="0.2">
      <c r="B2" s="134"/>
      <c r="C2" s="150"/>
      <c r="D2" s="133"/>
    </row>
    <row r="3" spans="2:8" s="130" customFormat="1" ht="28.5" customHeight="1" x14ac:dyDescent="0.2">
      <c r="B3" s="132"/>
      <c r="C3" s="149"/>
    </row>
    <row r="5" spans="2:8" ht="39" customHeight="1" x14ac:dyDescent="0.2">
      <c r="C5" s="121" t="s">
        <v>106</v>
      </c>
      <c r="D5" s="121" t="s">
        <v>301</v>
      </c>
      <c r="E5" s="121" t="s">
        <v>303</v>
      </c>
      <c r="F5" s="128" t="s">
        <v>310</v>
      </c>
      <c r="G5" s="121" t="s">
        <v>325</v>
      </c>
      <c r="H5" s="121" t="s">
        <v>327</v>
      </c>
    </row>
    <row r="6" spans="2:8" ht="17.100000000000001" customHeight="1" thickBot="1" x14ac:dyDescent="0.25">
      <c r="B6" s="120" t="s">
        <v>177</v>
      </c>
      <c r="C6" s="116">
        <v>54</v>
      </c>
      <c r="D6" s="116">
        <v>38</v>
      </c>
      <c r="E6" s="116">
        <v>44</v>
      </c>
      <c r="F6" s="148">
        <v>67</v>
      </c>
      <c r="G6" s="148">
        <v>84</v>
      </c>
      <c r="H6" s="148">
        <v>56</v>
      </c>
    </row>
    <row r="7" spans="2:8" ht="17.100000000000001" customHeight="1" thickBot="1" x14ac:dyDescent="0.25">
      <c r="B7" s="120" t="s">
        <v>178</v>
      </c>
      <c r="C7" s="116">
        <v>7</v>
      </c>
      <c r="D7" s="116">
        <v>10</v>
      </c>
      <c r="E7" s="116">
        <v>8</v>
      </c>
      <c r="F7" s="148">
        <v>7</v>
      </c>
      <c r="G7" s="148">
        <v>6</v>
      </c>
      <c r="H7" s="148">
        <v>4</v>
      </c>
    </row>
    <row r="8" spans="2:8" ht="17.100000000000001" customHeight="1" thickBot="1" x14ac:dyDescent="0.25">
      <c r="B8" s="120" t="s">
        <v>179</v>
      </c>
      <c r="C8" s="116">
        <v>15</v>
      </c>
      <c r="D8" s="116">
        <v>9</v>
      </c>
      <c r="E8" s="116">
        <v>5</v>
      </c>
      <c r="F8" s="148">
        <v>10</v>
      </c>
      <c r="G8" s="148">
        <v>6</v>
      </c>
      <c r="H8" s="148">
        <v>5</v>
      </c>
    </row>
    <row r="9" spans="2:8" ht="17.100000000000001" customHeight="1" thickBot="1" x14ac:dyDescent="0.25">
      <c r="B9" s="120" t="s">
        <v>180</v>
      </c>
      <c r="C9" s="116">
        <v>2</v>
      </c>
      <c r="D9" s="116">
        <v>2</v>
      </c>
      <c r="E9" s="116">
        <v>1</v>
      </c>
      <c r="F9" s="148">
        <v>0</v>
      </c>
      <c r="G9" s="148">
        <v>0</v>
      </c>
      <c r="H9" s="148">
        <v>1</v>
      </c>
    </row>
    <row r="10" spans="2:8" ht="17.100000000000001" customHeight="1" thickBot="1" x14ac:dyDescent="0.25">
      <c r="B10" s="120" t="s">
        <v>181</v>
      </c>
      <c r="C10" s="116">
        <v>22</v>
      </c>
      <c r="D10" s="116">
        <v>19</v>
      </c>
      <c r="E10" s="116">
        <v>30</v>
      </c>
      <c r="F10" s="148">
        <v>37</v>
      </c>
      <c r="G10" s="148">
        <v>16</v>
      </c>
      <c r="H10" s="148">
        <v>21</v>
      </c>
    </row>
    <row r="11" spans="2:8" ht="17.100000000000001" customHeight="1" thickBot="1" x14ac:dyDescent="0.25">
      <c r="B11" s="120" t="s">
        <v>182</v>
      </c>
      <c r="C11" s="116">
        <v>12</v>
      </c>
      <c r="D11" s="116">
        <v>2</v>
      </c>
      <c r="E11" s="116">
        <v>14</v>
      </c>
      <c r="F11" s="148">
        <v>4</v>
      </c>
      <c r="G11" s="148">
        <v>7</v>
      </c>
      <c r="H11" s="148">
        <v>6</v>
      </c>
    </row>
    <row r="12" spans="2:8" ht="17.100000000000001" customHeight="1" thickBot="1" x14ac:dyDescent="0.25">
      <c r="B12" s="120" t="s">
        <v>183</v>
      </c>
      <c r="C12" s="116">
        <v>15</v>
      </c>
      <c r="D12" s="116">
        <v>16</v>
      </c>
      <c r="E12" s="116">
        <v>9</v>
      </c>
      <c r="F12" s="148">
        <v>10</v>
      </c>
      <c r="G12" s="148">
        <v>20</v>
      </c>
      <c r="H12" s="148">
        <v>18</v>
      </c>
    </row>
    <row r="13" spans="2:8" ht="17.100000000000001" customHeight="1" thickBot="1" x14ac:dyDescent="0.25">
      <c r="B13" s="120" t="s">
        <v>184</v>
      </c>
      <c r="C13" s="116">
        <v>10</v>
      </c>
      <c r="D13" s="116">
        <v>12</v>
      </c>
      <c r="E13" s="116">
        <v>3</v>
      </c>
      <c r="F13" s="148">
        <v>10</v>
      </c>
      <c r="G13" s="148">
        <v>9</v>
      </c>
      <c r="H13" s="148">
        <v>18</v>
      </c>
    </row>
    <row r="14" spans="2:8" ht="17.100000000000001" customHeight="1" thickBot="1" x14ac:dyDescent="0.25">
      <c r="B14" s="120" t="s">
        <v>185</v>
      </c>
      <c r="C14" s="116">
        <v>47</v>
      </c>
      <c r="D14" s="116">
        <v>38</v>
      </c>
      <c r="E14" s="116">
        <v>34</v>
      </c>
      <c r="F14" s="148">
        <v>42</v>
      </c>
      <c r="G14" s="148">
        <v>61</v>
      </c>
      <c r="H14" s="148">
        <v>54</v>
      </c>
    </row>
    <row r="15" spans="2:8" ht="17.100000000000001" customHeight="1" thickBot="1" x14ac:dyDescent="0.25">
      <c r="B15" s="120" t="s">
        <v>186</v>
      </c>
      <c r="C15" s="116">
        <v>100</v>
      </c>
      <c r="D15" s="116">
        <v>108</v>
      </c>
      <c r="E15" s="116">
        <v>82</v>
      </c>
      <c r="F15" s="148">
        <v>89</v>
      </c>
      <c r="G15" s="148">
        <v>95</v>
      </c>
      <c r="H15" s="148">
        <v>60</v>
      </c>
    </row>
    <row r="16" spans="2:8" ht="17.100000000000001" customHeight="1" thickBot="1" x14ac:dyDescent="0.25">
      <c r="B16" s="120" t="s">
        <v>187</v>
      </c>
      <c r="C16" s="116">
        <v>9</v>
      </c>
      <c r="D16" s="116">
        <v>8</v>
      </c>
      <c r="E16" s="116">
        <v>5</v>
      </c>
      <c r="F16" s="148">
        <v>10</v>
      </c>
      <c r="G16" s="148">
        <v>19</v>
      </c>
      <c r="H16" s="148">
        <v>16</v>
      </c>
    </row>
    <row r="17" spans="2:8" ht="17.100000000000001" customHeight="1" thickBot="1" x14ac:dyDescent="0.25">
      <c r="B17" s="120" t="s">
        <v>188</v>
      </c>
      <c r="C17" s="116">
        <v>7</v>
      </c>
      <c r="D17" s="116">
        <v>7</v>
      </c>
      <c r="E17" s="116">
        <v>3</v>
      </c>
      <c r="F17" s="148">
        <v>9</v>
      </c>
      <c r="G17" s="148">
        <v>3</v>
      </c>
      <c r="H17" s="148">
        <v>6</v>
      </c>
    </row>
    <row r="18" spans="2:8" ht="17.100000000000001" customHeight="1" thickBot="1" x14ac:dyDescent="0.25">
      <c r="B18" s="120" t="s">
        <v>189</v>
      </c>
      <c r="C18" s="116">
        <v>209</v>
      </c>
      <c r="D18" s="116">
        <v>159</v>
      </c>
      <c r="E18" s="116">
        <v>227</v>
      </c>
      <c r="F18" s="148">
        <v>161</v>
      </c>
      <c r="G18" s="148">
        <v>157</v>
      </c>
      <c r="H18" s="148">
        <v>193</v>
      </c>
    </row>
    <row r="19" spans="2:8" ht="17.100000000000001" customHeight="1" thickBot="1" x14ac:dyDescent="0.25">
      <c r="B19" s="120" t="s">
        <v>190</v>
      </c>
      <c r="C19" s="116">
        <v>27</v>
      </c>
      <c r="D19" s="116">
        <v>30</v>
      </c>
      <c r="E19" s="116">
        <v>16</v>
      </c>
      <c r="F19" s="148">
        <v>15</v>
      </c>
      <c r="G19" s="148">
        <v>24</v>
      </c>
      <c r="H19" s="148">
        <v>12</v>
      </c>
    </row>
    <row r="20" spans="2:8" ht="17.100000000000001" customHeight="1" thickBot="1" x14ac:dyDescent="0.25">
      <c r="B20" s="120" t="s">
        <v>191</v>
      </c>
      <c r="C20" s="116">
        <v>1</v>
      </c>
      <c r="D20" s="116">
        <v>1</v>
      </c>
      <c r="E20" s="116">
        <v>5</v>
      </c>
      <c r="F20" s="148">
        <v>1</v>
      </c>
      <c r="G20" s="148">
        <v>5</v>
      </c>
      <c r="H20" s="148">
        <v>2</v>
      </c>
    </row>
    <row r="21" spans="2:8" ht="17.100000000000001" customHeight="1" thickBot="1" x14ac:dyDescent="0.25">
      <c r="B21" s="120" t="s">
        <v>192</v>
      </c>
      <c r="C21" s="116">
        <v>28</v>
      </c>
      <c r="D21" s="116">
        <v>28</v>
      </c>
      <c r="E21" s="116">
        <v>18</v>
      </c>
      <c r="F21" s="148">
        <v>14</v>
      </c>
      <c r="G21" s="148">
        <v>24</v>
      </c>
      <c r="H21" s="148">
        <v>25</v>
      </c>
    </row>
    <row r="22" spans="2:8" ht="17.100000000000001" customHeight="1" thickBot="1" x14ac:dyDescent="0.25">
      <c r="B22" s="120" t="s">
        <v>193</v>
      </c>
      <c r="C22" s="116">
        <v>2</v>
      </c>
      <c r="D22" s="116">
        <v>5</v>
      </c>
      <c r="E22" s="116">
        <v>3</v>
      </c>
      <c r="F22" s="148">
        <v>2</v>
      </c>
      <c r="G22" s="148">
        <v>4</v>
      </c>
      <c r="H22" s="148">
        <v>3</v>
      </c>
    </row>
    <row r="23" spans="2:8" ht="17.100000000000001" customHeight="1" thickBot="1" x14ac:dyDescent="0.25">
      <c r="B23" s="118" t="s">
        <v>194</v>
      </c>
      <c r="C23" s="124">
        <v>567</v>
      </c>
      <c r="D23" s="124">
        <v>492</v>
      </c>
      <c r="E23" s="124">
        <v>507</v>
      </c>
      <c r="F23" s="124">
        <v>488</v>
      </c>
      <c r="G23" s="124">
        <v>540</v>
      </c>
      <c r="H23" s="124">
        <v>500</v>
      </c>
    </row>
    <row r="24" spans="2:8" ht="30" customHeight="1" x14ac:dyDescent="0.2"/>
    <row r="25" spans="2:8" ht="36.75" customHeight="1" x14ac:dyDescent="0.2">
      <c r="B25" s="122"/>
      <c r="C25" s="122"/>
      <c r="D25" s="122"/>
      <c r="E25" s="122"/>
    </row>
    <row r="27" spans="2:8" ht="39" customHeight="1" x14ac:dyDescent="0.2">
      <c r="C27" s="121" t="s">
        <v>328</v>
      </c>
      <c r="D27" s="121" t="s">
        <v>332</v>
      </c>
    </row>
    <row r="28" spans="2:8" ht="17.100000000000001" customHeight="1" thickBot="1" x14ac:dyDescent="0.25">
      <c r="B28" s="120" t="s">
        <v>177</v>
      </c>
      <c r="C28" s="119">
        <f t="shared" ref="C28:D45" si="0">+IF(C6&gt;0,(G6-C6)/C6,"-")</f>
        <v>0.55555555555555558</v>
      </c>
      <c r="D28" s="119">
        <f t="shared" si="0"/>
        <v>0.47368421052631576</v>
      </c>
    </row>
    <row r="29" spans="2:8" ht="17.100000000000001" customHeight="1" thickBot="1" x14ac:dyDescent="0.25">
      <c r="B29" s="120" t="s">
        <v>178</v>
      </c>
      <c r="C29" s="119">
        <f t="shared" si="0"/>
        <v>-0.14285714285714285</v>
      </c>
      <c r="D29" s="119">
        <f t="shared" si="0"/>
        <v>-0.6</v>
      </c>
    </row>
    <row r="30" spans="2:8" ht="17.100000000000001" customHeight="1" thickBot="1" x14ac:dyDescent="0.25">
      <c r="B30" s="120" t="s">
        <v>179</v>
      </c>
      <c r="C30" s="119">
        <f t="shared" si="0"/>
        <v>-0.6</v>
      </c>
      <c r="D30" s="119">
        <f t="shared" si="0"/>
        <v>-0.44444444444444442</v>
      </c>
    </row>
    <row r="31" spans="2:8" ht="17.100000000000001" customHeight="1" thickBot="1" x14ac:dyDescent="0.25">
      <c r="B31" s="120" t="s">
        <v>180</v>
      </c>
      <c r="C31" s="119">
        <f t="shared" si="0"/>
        <v>-1</v>
      </c>
      <c r="D31" s="119">
        <f t="shared" si="0"/>
        <v>-0.5</v>
      </c>
    </row>
    <row r="32" spans="2:8" ht="17.100000000000001" customHeight="1" thickBot="1" x14ac:dyDescent="0.25">
      <c r="B32" s="120" t="s">
        <v>181</v>
      </c>
      <c r="C32" s="119">
        <f t="shared" si="0"/>
        <v>-0.27272727272727271</v>
      </c>
      <c r="D32" s="119">
        <f t="shared" si="0"/>
        <v>0.10526315789473684</v>
      </c>
    </row>
    <row r="33" spans="1:24" ht="17.100000000000001" customHeight="1" thickBot="1" x14ac:dyDescent="0.25">
      <c r="B33" s="120" t="s">
        <v>182</v>
      </c>
      <c r="C33" s="119">
        <f t="shared" si="0"/>
        <v>-0.41666666666666669</v>
      </c>
      <c r="D33" s="119">
        <f t="shared" si="0"/>
        <v>2</v>
      </c>
    </row>
    <row r="34" spans="1:24" ht="17.100000000000001" customHeight="1" thickBot="1" x14ac:dyDescent="0.25">
      <c r="B34" s="120" t="s">
        <v>183</v>
      </c>
      <c r="C34" s="119">
        <f t="shared" si="0"/>
        <v>0.33333333333333331</v>
      </c>
      <c r="D34" s="119">
        <f t="shared" si="0"/>
        <v>0.125</v>
      </c>
    </row>
    <row r="35" spans="1:24" ht="17.100000000000001" customHeight="1" thickBot="1" x14ac:dyDescent="0.25">
      <c r="B35" s="120" t="s">
        <v>184</v>
      </c>
      <c r="C35" s="119">
        <f t="shared" si="0"/>
        <v>-0.1</v>
      </c>
      <c r="D35" s="119">
        <f t="shared" si="0"/>
        <v>0.5</v>
      </c>
    </row>
    <row r="36" spans="1:24" ht="17.100000000000001" customHeight="1" thickBot="1" x14ac:dyDescent="0.25">
      <c r="B36" s="120" t="s">
        <v>185</v>
      </c>
      <c r="C36" s="119">
        <f t="shared" si="0"/>
        <v>0.2978723404255319</v>
      </c>
      <c r="D36" s="119">
        <f t="shared" si="0"/>
        <v>0.42105263157894735</v>
      </c>
    </row>
    <row r="37" spans="1:24" ht="17.100000000000001" customHeight="1" thickBot="1" x14ac:dyDescent="0.25">
      <c r="B37" s="120" t="s">
        <v>186</v>
      </c>
      <c r="C37" s="119">
        <f t="shared" si="0"/>
        <v>-0.05</v>
      </c>
      <c r="D37" s="119">
        <f t="shared" si="0"/>
        <v>-0.44444444444444442</v>
      </c>
    </row>
    <row r="38" spans="1:24" ht="17.100000000000001" customHeight="1" thickBot="1" x14ac:dyDescent="0.25">
      <c r="B38" s="120" t="s">
        <v>187</v>
      </c>
      <c r="C38" s="119">
        <f t="shared" si="0"/>
        <v>1.1111111111111112</v>
      </c>
      <c r="D38" s="119">
        <f t="shared" si="0"/>
        <v>1</v>
      </c>
    </row>
    <row r="39" spans="1:24" ht="17.100000000000001" customHeight="1" thickBot="1" x14ac:dyDescent="0.25">
      <c r="B39" s="120" t="s">
        <v>188</v>
      </c>
      <c r="C39" s="119">
        <f t="shared" si="0"/>
        <v>-0.5714285714285714</v>
      </c>
      <c r="D39" s="119">
        <f t="shared" si="0"/>
        <v>-0.14285714285714285</v>
      </c>
    </row>
    <row r="40" spans="1:24" ht="17.100000000000001" customHeight="1" thickBot="1" x14ac:dyDescent="0.25">
      <c r="B40" s="120" t="s">
        <v>189</v>
      </c>
      <c r="C40" s="119">
        <f t="shared" si="0"/>
        <v>-0.24880382775119617</v>
      </c>
      <c r="D40" s="119">
        <f t="shared" si="0"/>
        <v>0.21383647798742139</v>
      </c>
    </row>
    <row r="41" spans="1:24" ht="17.100000000000001" customHeight="1" thickBot="1" x14ac:dyDescent="0.25">
      <c r="B41" s="120" t="s">
        <v>190</v>
      </c>
      <c r="C41" s="119">
        <f t="shared" si="0"/>
        <v>-0.1111111111111111</v>
      </c>
      <c r="D41" s="119">
        <f t="shared" si="0"/>
        <v>-0.6</v>
      </c>
    </row>
    <row r="42" spans="1:24" ht="17.100000000000001" customHeight="1" thickBot="1" x14ac:dyDescent="0.25">
      <c r="B42" s="120" t="s">
        <v>191</v>
      </c>
      <c r="C42" s="119">
        <f t="shared" si="0"/>
        <v>4</v>
      </c>
      <c r="D42" s="119">
        <f t="shared" si="0"/>
        <v>1</v>
      </c>
    </row>
    <row r="43" spans="1:24" ht="17.100000000000001" customHeight="1" thickBot="1" x14ac:dyDescent="0.25">
      <c r="B43" s="120" t="s">
        <v>192</v>
      </c>
      <c r="C43" s="119">
        <f t="shared" si="0"/>
        <v>-0.14285714285714285</v>
      </c>
      <c r="D43" s="119">
        <f t="shared" si="0"/>
        <v>-0.10714285714285714</v>
      </c>
    </row>
    <row r="44" spans="1:24" ht="17.100000000000001" customHeight="1" thickBot="1" x14ac:dyDescent="0.25">
      <c r="B44" s="120" t="s">
        <v>193</v>
      </c>
      <c r="C44" s="119">
        <f t="shared" si="0"/>
        <v>1</v>
      </c>
      <c r="D44" s="119">
        <f t="shared" si="0"/>
        <v>-0.4</v>
      </c>
    </row>
    <row r="45" spans="1:24" ht="17.100000000000001" customHeight="1" thickBot="1" x14ac:dyDescent="0.25">
      <c r="B45" s="118" t="s">
        <v>194</v>
      </c>
      <c r="C45" s="117">
        <f t="shared" si="0"/>
        <v>-4.7619047619047616E-2</v>
      </c>
      <c r="D45" s="117">
        <f t="shared" si="0"/>
        <v>1.6260162601626018E-2</v>
      </c>
    </row>
    <row r="48" spans="1:24"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c r="X48" s="142"/>
    </row>
    <row r="49" spans="1:24" x14ac:dyDescent="0.2">
      <c r="A49" s="142"/>
      <c r="B49" s="142"/>
      <c r="C49" s="142"/>
      <c r="D49" s="142"/>
      <c r="E49" s="142"/>
      <c r="F49" s="142"/>
      <c r="G49" s="142"/>
      <c r="H49" s="142"/>
      <c r="I49" s="142"/>
      <c r="J49" s="142"/>
      <c r="K49" s="142"/>
      <c r="L49" s="142"/>
      <c r="M49" s="142"/>
      <c r="N49" s="142"/>
      <c r="O49" s="142"/>
      <c r="P49" s="142"/>
      <c r="Q49" s="142"/>
      <c r="R49" s="142"/>
      <c r="S49" s="142"/>
      <c r="T49" s="142"/>
      <c r="U49" s="142"/>
      <c r="V49" s="142"/>
      <c r="W49" s="142"/>
      <c r="X49" s="142"/>
    </row>
    <row r="50" spans="1:24" ht="12" customHeight="1"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c r="X50" s="142"/>
    </row>
    <row r="51" spans="1:24" ht="39" customHeight="1" x14ac:dyDescent="0.2">
      <c r="A51" s="142"/>
      <c r="B51" s="142"/>
      <c r="C51" s="127" t="s">
        <v>106</v>
      </c>
      <c r="D51" s="127" t="s">
        <v>301</v>
      </c>
      <c r="E51" s="127" t="s">
        <v>303</v>
      </c>
      <c r="F51" s="128" t="s">
        <v>310</v>
      </c>
      <c r="G51" s="127" t="s">
        <v>325</v>
      </c>
      <c r="H51" s="127" t="s">
        <v>327</v>
      </c>
      <c r="I51" s="147">
        <v>45658</v>
      </c>
      <c r="J51" s="145"/>
    </row>
    <row r="52" spans="1:24" ht="15" thickBot="1" x14ac:dyDescent="0.25">
      <c r="A52" s="142"/>
      <c r="B52" s="120" t="s">
        <v>177</v>
      </c>
      <c r="C52" s="143">
        <f t="shared" ref="C52:H69" si="1">+C6/$I52*100000</f>
        <v>0.61035245933046367</v>
      </c>
      <c r="D52" s="143">
        <f t="shared" si="1"/>
        <v>0.42950728619551148</v>
      </c>
      <c r="E52" s="143">
        <f t="shared" si="1"/>
        <v>0.49732422612111854</v>
      </c>
      <c r="F52" s="143">
        <f t="shared" si="1"/>
        <v>0.75728916250261236</v>
      </c>
      <c r="G52" s="143">
        <f t="shared" si="1"/>
        <v>0.94943715895849901</v>
      </c>
      <c r="H52" s="143">
        <f t="shared" si="1"/>
        <v>0.63295810597233271</v>
      </c>
      <c r="I52" s="142">
        <v>8847347</v>
      </c>
    </row>
    <row r="53" spans="1:24" ht="15" thickBot="1" x14ac:dyDescent="0.25">
      <c r="A53" s="142"/>
      <c r="B53" s="120" t="s">
        <v>178</v>
      </c>
      <c r="C53" s="143">
        <f t="shared" si="1"/>
        <v>0.51296293989320108</v>
      </c>
      <c r="D53" s="143">
        <f t="shared" si="1"/>
        <v>0.73280419984743017</v>
      </c>
      <c r="E53" s="143">
        <f t="shared" si="1"/>
        <v>0.58624335987794418</v>
      </c>
      <c r="F53" s="143">
        <f t="shared" si="1"/>
        <v>0.51296293989320108</v>
      </c>
      <c r="G53" s="143">
        <f t="shared" ref="G53:H53" si="2">+G7/$I53*100000</f>
        <v>0.43968251990845808</v>
      </c>
      <c r="H53" s="143">
        <f t="shared" si="2"/>
        <v>0.29312167993897209</v>
      </c>
      <c r="I53" s="142">
        <v>1364621</v>
      </c>
    </row>
    <row r="54" spans="1:24" ht="15" thickBot="1" x14ac:dyDescent="0.25">
      <c r="A54" s="142"/>
      <c r="B54" s="120" t="s">
        <v>179</v>
      </c>
      <c r="C54" s="143">
        <f t="shared" si="1"/>
        <v>1.4776461687590137</v>
      </c>
      <c r="D54" s="143">
        <f t="shared" si="1"/>
        <v>0.8865877012554082</v>
      </c>
      <c r="E54" s="143">
        <f t="shared" si="1"/>
        <v>0.49254872291967122</v>
      </c>
      <c r="F54" s="143">
        <f t="shared" si="1"/>
        <v>0.98509744583934244</v>
      </c>
      <c r="G54" s="143">
        <f t="shared" ref="G54:H54" si="3">+G8/$I54*100000</f>
        <v>0.59105846750360547</v>
      </c>
      <c r="H54" s="143">
        <f t="shared" si="3"/>
        <v>0.49254872291967122</v>
      </c>
      <c r="I54" s="142">
        <v>1015128</v>
      </c>
    </row>
    <row r="55" spans="1:24" ht="15" thickBot="1" x14ac:dyDescent="0.25">
      <c r="A55" s="142"/>
      <c r="B55" s="120" t="s">
        <v>180</v>
      </c>
      <c r="C55" s="143">
        <f t="shared" si="1"/>
        <v>0.16001997049231745</v>
      </c>
      <c r="D55" s="143">
        <f t="shared" si="1"/>
        <v>0.16001997049231745</v>
      </c>
      <c r="E55" s="143">
        <f t="shared" si="1"/>
        <v>8.0009985246158724E-2</v>
      </c>
      <c r="F55" s="143">
        <f t="shared" si="1"/>
        <v>0</v>
      </c>
      <c r="G55" s="143">
        <f t="shared" ref="G55:H55" si="4">+G9/$I55*100000</f>
        <v>0</v>
      </c>
      <c r="H55" s="143">
        <f t="shared" si="4"/>
        <v>8.0009985246158724E-2</v>
      </c>
      <c r="I55" s="142">
        <v>1249844</v>
      </c>
    </row>
    <row r="56" spans="1:24" ht="15" thickBot="1" x14ac:dyDescent="0.25">
      <c r="A56" s="142"/>
      <c r="B56" s="120" t="s">
        <v>181</v>
      </c>
      <c r="C56" s="143">
        <f t="shared" si="1"/>
        <v>0.97394002123189238</v>
      </c>
      <c r="D56" s="143">
        <f t="shared" si="1"/>
        <v>0.84113001833663437</v>
      </c>
      <c r="E56" s="143">
        <f t="shared" si="1"/>
        <v>1.3281000289525806</v>
      </c>
      <c r="F56" s="143">
        <f t="shared" si="1"/>
        <v>1.6379900357081829</v>
      </c>
      <c r="G56" s="143">
        <f t="shared" ref="G56:H56" si="5">+G10/$I56*100000</f>
        <v>0.70832001544137635</v>
      </c>
      <c r="H56" s="143">
        <f t="shared" si="5"/>
        <v>0.92967002026680645</v>
      </c>
      <c r="I56" s="142">
        <v>2258866</v>
      </c>
    </row>
    <row r="57" spans="1:24" ht="15" thickBot="1" x14ac:dyDescent="0.25">
      <c r="A57" s="142"/>
      <c r="B57" s="120" t="s">
        <v>182</v>
      </c>
      <c r="C57" s="143">
        <f t="shared" si="1"/>
        <v>2.0214850165846001</v>
      </c>
      <c r="D57" s="143">
        <f t="shared" si="1"/>
        <v>0.33691416943076669</v>
      </c>
      <c r="E57" s="143">
        <f t="shared" si="1"/>
        <v>2.3583991860153666</v>
      </c>
      <c r="F57" s="143">
        <f t="shared" si="1"/>
        <v>0.67382833886153337</v>
      </c>
      <c r="G57" s="143">
        <f t="shared" ref="G57:H57" si="6">+G11/$I57*100000</f>
        <v>1.1791995930076833</v>
      </c>
      <c r="H57" s="143">
        <f t="shared" si="6"/>
        <v>1.0107425082923001</v>
      </c>
      <c r="I57" s="142">
        <v>593623</v>
      </c>
    </row>
    <row r="58" spans="1:24" ht="15" thickBot="1" x14ac:dyDescent="0.25">
      <c r="A58" s="142"/>
      <c r="B58" s="120" t="s">
        <v>195</v>
      </c>
      <c r="C58" s="143">
        <f t="shared" si="1"/>
        <v>0.62468219293434468</v>
      </c>
      <c r="D58" s="143">
        <f t="shared" si="1"/>
        <v>0.66632767246330094</v>
      </c>
      <c r="E58" s="143">
        <f t="shared" si="1"/>
        <v>0.37480931576060678</v>
      </c>
      <c r="F58" s="143">
        <f t="shared" si="1"/>
        <v>0.41645479528956308</v>
      </c>
      <c r="G58" s="143">
        <f t="shared" ref="G58:H58" si="7">+G12/$I58*100000</f>
        <v>0.83290959057912617</v>
      </c>
      <c r="H58" s="143">
        <f t="shared" si="7"/>
        <v>0.74961863152121355</v>
      </c>
      <c r="I58" s="142">
        <v>2401221</v>
      </c>
    </row>
    <row r="59" spans="1:24" ht="15" thickBot="1" x14ac:dyDescent="0.25">
      <c r="A59" s="142"/>
      <c r="B59" s="120" t="s">
        <v>184</v>
      </c>
      <c r="C59" s="143">
        <f t="shared" si="1"/>
        <v>0.47028327042510787</v>
      </c>
      <c r="D59" s="143">
        <f t="shared" si="1"/>
        <v>0.56433992451012949</v>
      </c>
      <c r="E59" s="143">
        <f t="shared" si="1"/>
        <v>0.14108498112753237</v>
      </c>
      <c r="F59" s="143">
        <f t="shared" si="1"/>
        <v>0.47028327042510787</v>
      </c>
      <c r="G59" s="143">
        <f t="shared" ref="G59:H59" si="8">+G13/$I59*100000</f>
        <v>0.42325494338259706</v>
      </c>
      <c r="H59" s="143">
        <f t="shared" si="8"/>
        <v>0.84650988676519412</v>
      </c>
      <c r="I59" s="142">
        <v>2126378</v>
      </c>
    </row>
    <row r="60" spans="1:24" ht="15" thickBot="1" x14ac:dyDescent="0.25">
      <c r="A60" s="142"/>
      <c r="B60" s="120" t="s">
        <v>185</v>
      </c>
      <c r="C60" s="143">
        <f t="shared" si="1"/>
        <v>0.57852376981843956</v>
      </c>
      <c r="D60" s="143">
        <f t="shared" si="1"/>
        <v>0.46774262240639797</v>
      </c>
      <c r="E60" s="143">
        <f t="shared" si="1"/>
        <v>0.41850655688993493</v>
      </c>
      <c r="F60" s="143">
        <f t="shared" si="1"/>
        <v>0.51697868792286084</v>
      </c>
      <c r="G60" s="143">
        <f t="shared" ref="G60:H60" si="9">+G14/$I60*100000</f>
        <v>0.75084999912605976</v>
      </c>
      <c r="H60" s="143">
        <f t="shared" si="9"/>
        <v>0.66468688447224966</v>
      </c>
      <c r="I60" s="142">
        <v>8124126</v>
      </c>
    </row>
    <row r="61" spans="1:24" ht="15" thickBot="1" x14ac:dyDescent="0.25">
      <c r="A61" s="142"/>
      <c r="B61" s="120" t="s">
        <v>196</v>
      </c>
      <c r="C61" s="143">
        <f t="shared" si="1"/>
        <v>1.8432561340799258</v>
      </c>
      <c r="D61" s="143">
        <f t="shared" si="1"/>
        <v>1.9907166248063199</v>
      </c>
      <c r="E61" s="143">
        <f t="shared" si="1"/>
        <v>1.511470029945539</v>
      </c>
      <c r="F61" s="143">
        <f t="shared" si="1"/>
        <v>1.6404979593311337</v>
      </c>
      <c r="G61" s="143">
        <f t="shared" ref="G61:H61" si="10">+G15/$I61*100000</f>
        <v>1.7510933273759295</v>
      </c>
      <c r="H61" s="143">
        <f t="shared" si="10"/>
        <v>1.1059536804479555</v>
      </c>
      <c r="I61" s="142">
        <v>5425182</v>
      </c>
    </row>
    <row r="62" spans="1:24" ht="15" thickBot="1" x14ac:dyDescent="0.25">
      <c r="A62" s="142"/>
      <c r="B62" s="120" t="s">
        <v>187</v>
      </c>
      <c r="C62" s="143">
        <f t="shared" si="1"/>
        <v>0.85442091622402905</v>
      </c>
      <c r="D62" s="143">
        <f t="shared" si="1"/>
        <v>0.75948525886580376</v>
      </c>
      <c r="E62" s="143">
        <f t="shared" si="1"/>
        <v>0.47467828679112734</v>
      </c>
      <c r="F62" s="143">
        <f t="shared" si="1"/>
        <v>0.94935657358225467</v>
      </c>
      <c r="G62" s="143">
        <f t="shared" ref="G62:H62" si="11">+G16/$I62*100000</f>
        <v>1.8037774898062837</v>
      </c>
      <c r="H62" s="143">
        <f t="shared" si="11"/>
        <v>1.5189705177316075</v>
      </c>
      <c r="I62" s="142">
        <v>1053345</v>
      </c>
    </row>
    <row r="63" spans="1:24" ht="15" thickBot="1" x14ac:dyDescent="0.25">
      <c r="A63" s="142"/>
      <c r="B63" s="120" t="s">
        <v>188</v>
      </c>
      <c r="C63" s="143">
        <f t="shared" si="1"/>
        <v>0.25785148564817045</v>
      </c>
      <c r="D63" s="143">
        <f t="shared" si="1"/>
        <v>0.25785148564817045</v>
      </c>
      <c r="E63" s="143">
        <f t="shared" si="1"/>
        <v>0.11050777956350163</v>
      </c>
      <c r="F63" s="143">
        <f t="shared" si="1"/>
        <v>0.33152333869050488</v>
      </c>
      <c r="G63" s="143">
        <f t="shared" ref="G63:H63" si="12">+G17/$I63*100000</f>
        <v>0.11050777956350163</v>
      </c>
      <c r="H63" s="143">
        <f t="shared" si="12"/>
        <v>0.22101555912700327</v>
      </c>
      <c r="I63" s="142">
        <v>2714741</v>
      </c>
    </row>
    <row r="64" spans="1:24" ht="15" thickBot="1" x14ac:dyDescent="0.25">
      <c r="A64" s="142"/>
      <c r="B64" s="120" t="s">
        <v>189</v>
      </c>
      <c r="C64" s="143">
        <f t="shared" si="1"/>
        <v>2.9379160700635349</v>
      </c>
      <c r="D64" s="143">
        <f t="shared" si="1"/>
        <v>2.2350653355985743</v>
      </c>
      <c r="E64" s="143">
        <f t="shared" si="1"/>
        <v>3.1909423344709205</v>
      </c>
      <c r="F64" s="143">
        <f t="shared" si="1"/>
        <v>2.2631793649771725</v>
      </c>
      <c r="G64" s="143">
        <f t="shared" ref="G64:H64" si="13">+G18/$I64*100000</f>
        <v>2.2069513062199757</v>
      </c>
      <c r="H64" s="143">
        <f t="shared" si="13"/>
        <v>2.7130038350347472</v>
      </c>
      <c r="I64" s="142">
        <v>7113886</v>
      </c>
    </row>
    <row r="65" spans="1:24" ht="15" thickBot="1" x14ac:dyDescent="0.25">
      <c r="A65" s="142"/>
      <c r="B65" s="120" t="s">
        <v>190</v>
      </c>
      <c r="C65" s="143">
        <f t="shared" si="1"/>
        <v>1.7013350439101973</v>
      </c>
      <c r="D65" s="143">
        <f t="shared" si="1"/>
        <v>1.8903722710113304</v>
      </c>
      <c r="E65" s="143">
        <f t="shared" si="1"/>
        <v>1.0081985445393762</v>
      </c>
      <c r="F65" s="143">
        <f t="shared" si="1"/>
        <v>0.94518613550566521</v>
      </c>
      <c r="G65" s="143">
        <f t="shared" ref="G65:H65" si="14">+G19/$I65*100000</f>
        <v>1.5122978168090642</v>
      </c>
      <c r="H65" s="143">
        <f t="shared" si="14"/>
        <v>0.75614890840453208</v>
      </c>
      <c r="I65" s="142">
        <v>1586989</v>
      </c>
    </row>
    <row r="66" spans="1:24" ht="15" thickBot="1" x14ac:dyDescent="0.25">
      <c r="A66" s="142"/>
      <c r="B66" s="120" t="s">
        <v>191</v>
      </c>
      <c r="C66" s="143">
        <f t="shared" si="1"/>
        <v>0.14623004325484679</v>
      </c>
      <c r="D66" s="143">
        <f t="shared" si="1"/>
        <v>0.14623004325484679</v>
      </c>
      <c r="E66" s="143">
        <f t="shared" si="1"/>
        <v>0.73115021627423404</v>
      </c>
      <c r="F66" s="143">
        <f t="shared" si="1"/>
        <v>0.14623004325484679</v>
      </c>
      <c r="G66" s="143">
        <f t="shared" ref="G66:H66" si="15">+G20/$I66*100000</f>
        <v>0.73115021627423404</v>
      </c>
      <c r="H66" s="143">
        <f t="shared" si="15"/>
        <v>0.29246008650969357</v>
      </c>
      <c r="I66" s="142">
        <v>683854</v>
      </c>
    </row>
    <row r="67" spans="1:24" ht="15" thickBot="1" x14ac:dyDescent="0.25">
      <c r="A67" s="142"/>
      <c r="B67" s="120" t="s">
        <v>192</v>
      </c>
      <c r="C67" s="143">
        <f t="shared" si="1"/>
        <v>1.2486938884907439</v>
      </c>
      <c r="D67" s="143">
        <f t="shared" si="1"/>
        <v>1.2486938884907439</v>
      </c>
      <c r="E67" s="143">
        <f t="shared" si="1"/>
        <v>0.80273178545833535</v>
      </c>
      <c r="F67" s="143">
        <f t="shared" si="1"/>
        <v>0.62434694424537196</v>
      </c>
      <c r="G67" s="143">
        <f t="shared" ref="G67:H67" si="16">+G21/$I67*100000</f>
        <v>1.0703090472777805</v>
      </c>
      <c r="H67" s="143">
        <f t="shared" si="16"/>
        <v>1.1149052575810212</v>
      </c>
      <c r="I67" s="142">
        <v>2242343</v>
      </c>
    </row>
    <row r="68" spans="1:24" ht="15" thickBot="1" x14ac:dyDescent="0.25">
      <c r="A68" s="142"/>
      <c r="B68" s="120" t="s">
        <v>193</v>
      </c>
      <c r="C68" s="143">
        <f t="shared" si="1"/>
        <v>0.61198948602063019</v>
      </c>
      <c r="D68" s="143">
        <f t="shared" si="1"/>
        <v>1.5299737150515755</v>
      </c>
      <c r="E68" s="143">
        <f t="shared" si="1"/>
        <v>0.91798422903094534</v>
      </c>
      <c r="F68" s="143">
        <f t="shared" si="1"/>
        <v>0.61198948602063019</v>
      </c>
      <c r="G68" s="143">
        <f t="shared" ref="G68:H68" si="17">+G22/$I68*100000</f>
        <v>1.2239789720412604</v>
      </c>
      <c r="H68" s="143">
        <f t="shared" si="17"/>
        <v>0.91798422903094534</v>
      </c>
      <c r="I68" s="142">
        <v>326803</v>
      </c>
    </row>
    <row r="69" spans="1:24" ht="15" thickBot="1" x14ac:dyDescent="0.25">
      <c r="A69" s="142"/>
      <c r="B69" s="118" t="s">
        <v>194</v>
      </c>
      <c r="C69" s="144">
        <f t="shared" si="1"/>
        <v>1.1541210150231749</v>
      </c>
      <c r="D69" s="144">
        <f t="shared" si="1"/>
        <v>1.0014595050994746</v>
      </c>
      <c r="E69" s="144">
        <f t="shared" si="1"/>
        <v>1.0319918070842147</v>
      </c>
      <c r="F69" s="144">
        <f t="shared" si="1"/>
        <v>0.99331755790354381</v>
      </c>
      <c r="G69" s="144">
        <f t="shared" ref="G69:H69" si="18">+G23/$I69*100000</f>
        <v>1.0991628714506427</v>
      </c>
      <c r="H69" s="144">
        <f t="shared" si="18"/>
        <v>1.0177433994913359</v>
      </c>
      <c r="I69" s="142">
        <v>49128297</v>
      </c>
    </row>
    <row r="70" spans="1:24" ht="13.5" thickBot="1" x14ac:dyDescent="0.25">
      <c r="A70" s="142"/>
      <c r="B70" s="142"/>
      <c r="C70" s="143"/>
      <c r="D70" s="143"/>
      <c r="E70" s="143"/>
      <c r="F70" s="143"/>
      <c r="G70" s="143"/>
      <c r="H70" s="142"/>
      <c r="I70" s="142"/>
      <c r="J70" s="142"/>
      <c r="K70" s="142"/>
      <c r="L70" s="142"/>
      <c r="M70" s="142"/>
      <c r="N70" s="142"/>
      <c r="O70" s="142"/>
      <c r="P70" s="142"/>
      <c r="Q70" s="142"/>
      <c r="R70" s="142"/>
      <c r="S70" s="142"/>
      <c r="T70" s="142"/>
      <c r="U70" s="142"/>
      <c r="V70" s="142"/>
      <c r="W70" s="142"/>
      <c r="X70" s="142"/>
    </row>
    <row r="71" spans="1:24" ht="13.5" thickBot="1" x14ac:dyDescent="0.25">
      <c r="A71" s="142"/>
      <c r="B71" s="142"/>
      <c r="C71" s="143"/>
      <c r="D71" s="143"/>
      <c r="E71" s="143"/>
      <c r="F71" s="143"/>
      <c r="G71" s="143"/>
      <c r="H71" s="142"/>
      <c r="I71" s="142"/>
      <c r="J71" s="142"/>
      <c r="K71" s="142"/>
      <c r="L71" s="142"/>
      <c r="M71" s="142"/>
      <c r="N71" s="142"/>
      <c r="O71" s="142"/>
      <c r="P71" s="142"/>
      <c r="Q71" s="142"/>
      <c r="R71" s="142"/>
      <c r="S71" s="142"/>
      <c r="T71" s="142"/>
      <c r="U71" s="142"/>
      <c r="V71" s="142"/>
      <c r="W71" s="142"/>
      <c r="X71" s="142"/>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25D41-A7AC-4CED-9805-B6C2EED085E1}">
  <sheetPr codeName="Hoja22">
    <pageSetUpPr fitToPage="1"/>
  </sheetPr>
  <dimension ref="A1:W71"/>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8" width="12.28515625" style="116" customWidth="1"/>
    <col min="9" max="9" width="12" style="116" customWidth="1"/>
    <col min="10" max="10" width="13.42578125" style="116" hidden="1" customWidth="1"/>
    <col min="11" max="11" width="12.28515625" style="116" customWidth="1"/>
    <col min="12" max="12" width="15.42578125" style="116" customWidth="1"/>
    <col min="13" max="13" width="13.5703125" style="116" customWidth="1"/>
    <col min="14" max="14" width="13.140625" style="116" customWidth="1"/>
    <col min="15" max="15" width="15.85546875" style="116" hidden="1" customWidth="1"/>
    <col min="16" max="16" width="14.140625" style="116" hidden="1" customWidth="1"/>
    <col min="17" max="17" width="15" style="116" hidden="1" customWidth="1"/>
    <col min="18" max="18" width="13.5703125" style="116" customWidth="1"/>
    <col min="19" max="19" width="14.7109375" style="116" customWidth="1"/>
    <col min="20" max="20" width="14.140625" style="116" customWidth="1"/>
    <col min="21" max="98" width="12.28515625" style="116" customWidth="1"/>
    <col min="99" max="16384" width="11.42578125" style="116"/>
  </cols>
  <sheetData>
    <row r="1" spans="2:22" ht="15" x14ac:dyDescent="0.2">
      <c r="C1" s="133"/>
      <c r="D1" s="133"/>
    </row>
    <row r="2" spans="2:22" ht="40.5" customHeight="1" x14ac:dyDescent="0.2">
      <c r="B2" s="134"/>
      <c r="C2" s="150"/>
      <c r="D2" s="133"/>
    </row>
    <row r="3" spans="2:22" s="130" customFormat="1" ht="28.5" customHeight="1" x14ac:dyDescent="0.2">
      <c r="B3" s="132"/>
      <c r="C3" s="149"/>
    </row>
    <row r="5" spans="2:22" ht="39" customHeight="1" x14ac:dyDescent="0.2">
      <c r="C5" s="121" t="s">
        <v>106</v>
      </c>
      <c r="D5" s="121" t="s">
        <v>301</v>
      </c>
      <c r="E5" s="121" t="s">
        <v>303</v>
      </c>
      <c r="F5" s="128" t="s">
        <v>310</v>
      </c>
      <c r="G5" s="121" t="s">
        <v>325</v>
      </c>
      <c r="H5" s="121" t="s">
        <v>327</v>
      </c>
    </row>
    <row r="6" spans="2:22" ht="17.100000000000001" customHeight="1" thickBot="1" x14ac:dyDescent="0.25">
      <c r="B6" s="120" t="s">
        <v>177</v>
      </c>
      <c r="C6" s="172">
        <v>102</v>
      </c>
      <c r="D6" s="172">
        <v>133</v>
      </c>
      <c r="E6" s="172">
        <v>73</v>
      </c>
      <c r="F6" s="172">
        <v>70</v>
      </c>
      <c r="G6" s="173">
        <v>107</v>
      </c>
      <c r="H6" s="173">
        <v>127</v>
      </c>
    </row>
    <row r="7" spans="2:22" ht="17.100000000000001" customHeight="1" thickBot="1" x14ac:dyDescent="0.25">
      <c r="B7" s="120" t="s">
        <v>178</v>
      </c>
      <c r="C7" s="172">
        <v>3</v>
      </c>
      <c r="D7" s="172">
        <v>2</v>
      </c>
      <c r="E7" s="172">
        <v>0</v>
      </c>
      <c r="F7" s="172">
        <v>1</v>
      </c>
      <c r="G7" s="172">
        <v>4</v>
      </c>
      <c r="H7" s="172">
        <v>4</v>
      </c>
    </row>
    <row r="8" spans="2:22" ht="17.100000000000001" customHeight="1" thickBot="1" x14ac:dyDescent="0.25">
      <c r="B8" s="120" t="s">
        <v>179</v>
      </c>
      <c r="C8" s="172">
        <v>6</v>
      </c>
      <c r="D8" s="172">
        <v>4</v>
      </c>
      <c r="E8" s="172">
        <v>2</v>
      </c>
      <c r="F8" s="172">
        <v>3</v>
      </c>
      <c r="G8" s="172">
        <v>3</v>
      </c>
      <c r="H8" s="172">
        <v>7</v>
      </c>
    </row>
    <row r="9" spans="2:22" ht="17.100000000000001" customHeight="1" thickBot="1" x14ac:dyDescent="0.25">
      <c r="B9" s="120" t="s">
        <v>180</v>
      </c>
      <c r="C9" s="172">
        <v>0</v>
      </c>
      <c r="D9" s="172">
        <v>1</v>
      </c>
      <c r="E9" s="172">
        <v>0</v>
      </c>
      <c r="F9" s="172">
        <v>0</v>
      </c>
      <c r="G9" s="172">
        <v>0</v>
      </c>
      <c r="H9" s="172">
        <v>2</v>
      </c>
    </row>
    <row r="10" spans="2:22" ht="17.100000000000001" customHeight="1" thickBot="1" x14ac:dyDescent="0.25">
      <c r="B10" s="120" t="s">
        <v>181</v>
      </c>
      <c r="C10" s="172">
        <v>8</v>
      </c>
      <c r="D10" s="172">
        <v>16</v>
      </c>
      <c r="E10" s="172">
        <v>6</v>
      </c>
      <c r="F10" s="172">
        <v>8</v>
      </c>
      <c r="G10" s="172">
        <v>17</v>
      </c>
      <c r="H10" s="172">
        <v>19</v>
      </c>
    </row>
    <row r="11" spans="2:22" ht="17.100000000000001" customHeight="1" thickBot="1" x14ac:dyDescent="0.25">
      <c r="B11" s="120" t="s">
        <v>182</v>
      </c>
      <c r="C11" s="172">
        <v>0</v>
      </c>
      <c r="D11" s="172">
        <v>1</v>
      </c>
      <c r="E11" s="172">
        <v>1</v>
      </c>
      <c r="F11" s="172">
        <v>4</v>
      </c>
      <c r="G11" s="172">
        <v>9</v>
      </c>
      <c r="H11" s="172">
        <v>14</v>
      </c>
    </row>
    <row r="12" spans="2:22" ht="17.100000000000001" customHeight="1" thickBot="1" x14ac:dyDescent="0.25">
      <c r="B12" s="120" t="s">
        <v>183</v>
      </c>
      <c r="C12" s="172">
        <v>19</v>
      </c>
      <c r="D12" s="172">
        <v>19</v>
      </c>
      <c r="E12" s="172">
        <v>5</v>
      </c>
      <c r="F12" s="172">
        <v>22</v>
      </c>
      <c r="G12" s="173">
        <v>12</v>
      </c>
      <c r="H12" s="173">
        <v>15</v>
      </c>
    </row>
    <row r="13" spans="2:22" ht="17.100000000000001" customHeight="1" thickBot="1" x14ac:dyDescent="0.25">
      <c r="B13" s="120" t="s">
        <v>184</v>
      </c>
      <c r="C13" s="172">
        <v>13</v>
      </c>
      <c r="D13" s="172">
        <v>13</v>
      </c>
      <c r="E13" s="172">
        <v>4</v>
      </c>
      <c r="F13" s="172">
        <v>15</v>
      </c>
      <c r="G13" s="172">
        <v>30</v>
      </c>
      <c r="H13" s="172">
        <v>20</v>
      </c>
      <c r="Q13" s="153"/>
      <c r="R13" s="153"/>
      <c r="S13" s="153"/>
      <c r="T13" s="153"/>
      <c r="U13" s="153"/>
      <c r="V13" s="153"/>
    </row>
    <row r="14" spans="2:22" ht="17.100000000000001" customHeight="1" thickBot="1" x14ac:dyDescent="0.25">
      <c r="B14" s="120" t="s">
        <v>185</v>
      </c>
      <c r="C14" s="172">
        <v>7</v>
      </c>
      <c r="D14" s="172">
        <v>8</v>
      </c>
      <c r="E14" s="172">
        <v>6</v>
      </c>
      <c r="F14" s="172">
        <v>1</v>
      </c>
      <c r="G14" s="172">
        <v>8</v>
      </c>
      <c r="H14" s="172">
        <v>14</v>
      </c>
    </row>
    <row r="15" spans="2:22" ht="17.100000000000001" customHeight="1" thickBot="1" x14ac:dyDescent="0.25">
      <c r="B15" s="120" t="s">
        <v>186</v>
      </c>
      <c r="C15" s="172">
        <v>42</v>
      </c>
      <c r="D15" s="172">
        <v>48</v>
      </c>
      <c r="E15" s="172">
        <v>57</v>
      </c>
      <c r="F15" s="172">
        <v>85</v>
      </c>
      <c r="G15" s="172">
        <v>51</v>
      </c>
      <c r="H15" s="172">
        <v>37</v>
      </c>
    </row>
    <row r="16" spans="2:22" ht="17.100000000000001" customHeight="1" thickBot="1" x14ac:dyDescent="0.25">
      <c r="B16" s="120" t="s">
        <v>187</v>
      </c>
      <c r="C16" s="172">
        <v>0</v>
      </c>
      <c r="D16" s="172">
        <v>3</v>
      </c>
      <c r="E16" s="172">
        <v>1</v>
      </c>
      <c r="F16" s="172">
        <v>3</v>
      </c>
      <c r="G16" s="172">
        <v>1</v>
      </c>
      <c r="H16" s="172">
        <v>2</v>
      </c>
    </row>
    <row r="17" spans="2:8" ht="17.100000000000001" customHeight="1" thickBot="1" x14ac:dyDescent="0.25">
      <c r="B17" s="120" t="s">
        <v>188</v>
      </c>
      <c r="C17" s="172">
        <v>1</v>
      </c>
      <c r="D17" s="172">
        <v>3</v>
      </c>
      <c r="E17" s="172">
        <v>5</v>
      </c>
      <c r="F17" s="172">
        <v>4</v>
      </c>
      <c r="G17" s="172">
        <v>2</v>
      </c>
      <c r="H17" s="172">
        <v>5</v>
      </c>
    </row>
    <row r="18" spans="2:8" ht="17.100000000000001" customHeight="1" thickBot="1" x14ac:dyDescent="0.25">
      <c r="B18" s="120" t="s">
        <v>189</v>
      </c>
      <c r="C18" s="172">
        <v>111</v>
      </c>
      <c r="D18" s="172">
        <v>114</v>
      </c>
      <c r="E18" s="172">
        <v>85</v>
      </c>
      <c r="F18" s="172">
        <v>141</v>
      </c>
      <c r="G18" s="172">
        <v>151</v>
      </c>
      <c r="H18" s="172">
        <v>157</v>
      </c>
    </row>
    <row r="19" spans="2:8" ht="17.100000000000001" customHeight="1" thickBot="1" x14ac:dyDescent="0.25">
      <c r="B19" s="120" t="s">
        <v>190</v>
      </c>
      <c r="C19" s="172">
        <v>8</v>
      </c>
      <c r="D19" s="172">
        <v>11</v>
      </c>
      <c r="E19" s="172">
        <v>8</v>
      </c>
      <c r="F19" s="172">
        <v>13</v>
      </c>
      <c r="G19" s="172">
        <v>16</v>
      </c>
      <c r="H19" s="172">
        <v>9</v>
      </c>
    </row>
    <row r="20" spans="2:8" ht="17.100000000000001" customHeight="1" thickBot="1" x14ac:dyDescent="0.25">
      <c r="B20" s="120" t="s">
        <v>191</v>
      </c>
      <c r="C20" s="172">
        <v>0</v>
      </c>
      <c r="D20" s="172">
        <v>0</v>
      </c>
      <c r="E20" s="172">
        <v>0</v>
      </c>
      <c r="F20" s="172">
        <v>0</v>
      </c>
      <c r="G20" s="172">
        <v>0</v>
      </c>
      <c r="H20" s="172">
        <v>2</v>
      </c>
    </row>
    <row r="21" spans="2:8" ht="17.100000000000001" customHeight="1" thickBot="1" x14ac:dyDescent="0.25">
      <c r="B21" s="120" t="s">
        <v>192</v>
      </c>
      <c r="C21" s="172">
        <v>11</v>
      </c>
      <c r="D21" s="172">
        <v>0</v>
      </c>
      <c r="E21" s="172">
        <v>0</v>
      </c>
      <c r="F21" s="172">
        <v>0</v>
      </c>
      <c r="G21" s="172">
        <v>1</v>
      </c>
      <c r="H21" s="172">
        <v>0</v>
      </c>
    </row>
    <row r="22" spans="2:8" ht="17.100000000000001" customHeight="1" thickBot="1" x14ac:dyDescent="0.25">
      <c r="B22" s="120" t="s">
        <v>193</v>
      </c>
      <c r="C22" s="172">
        <v>2</v>
      </c>
      <c r="D22" s="172">
        <v>3</v>
      </c>
      <c r="E22" s="172">
        <v>1</v>
      </c>
      <c r="F22" s="172">
        <v>3</v>
      </c>
      <c r="G22" s="172">
        <v>2</v>
      </c>
      <c r="H22" s="172">
        <v>3</v>
      </c>
    </row>
    <row r="23" spans="2:8" ht="17.100000000000001" customHeight="1" thickBot="1" x14ac:dyDescent="0.25">
      <c r="B23" s="118" t="s">
        <v>194</v>
      </c>
      <c r="C23" s="124">
        <v>333</v>
      </c>
      <c r="D23" s="124">
        <v>379</v>
      </c>
      <c r="E23" s="124">
        <v>254</v>
      </c>
      <c r="F23" s="124">
        <v>373</v>
      </c>
      <c r="G23" s="124">
        <v>414</v>
      </c>
      <c r="H23" s="124">
        <v>437</v>
      </c>
    </row>
    <row r="24" spans="2:8" ht="30" customHeight="1" x14ac:dyDescent="0.2"/>
    <row r="25" spans="2:8" ht="36.75" customHeight="1" x14ac:dyDescent="0.2">
      <c r="B25" s="122"/>
      <c r="C25" s="122"/>
      <c r="D25" s="122"/>
      <c r="E25" s="122"/>
    </row>
    <row r="27" spans="2:8" ht="39" customHeight="1" x14ac:dyDescent="0.2">
      <c r="C27" s="121" t="s">
        <v>328</v>
      </c>
      <c r="D27" s="121" t="s">
        <v>332</v>
      </c>
    </row>
    <row r="28" spans="2:8" ht="17.100000000000001" customHeight="1" thickBot="1" x14ac:dyDescent="0.25">
      <c r="B28" s="120" t="s">
        <v>177</v>
      </c>
      <c r="C28" s="119">
        <f t="shared" ref="C28:D45" si="0">+IF(C6&gt;0,(G6-C6)/C6,"-")</f>
        <v>4.9019607843137254E-2</v>
      </c>
      <c r="D28" s="119">
        <f t="shared" si="0"/>
        <v>-4.5112781954887216E-2</v>
      </c>
    </row>
    <row r="29" spans="2:8" ht="17.100000000000001" customHeight="1" thickBot="1" x14ac:dyDescent="0.25">
      <c r="B29" s="120" t="s">
        <v>178</v>
      </c>
      <c r="C29" s="119">
        <f t="shared" si="0"/>
        <v>0.33333333333333331</v>
      </c>
      <c r="D29" s="119">
        <f t="shared" si="0"/>
        <v>1</v>
      </c>
    </row>
    <row r="30" spans="2:8" ht="17.100000000000001" customHeight="1" thickBot="1" x14ac:dyDescent="0.25">
      <c r="B30" s="120" t="s">
        <v>179</v>
      </c>
      <c r="C30" s="119">
        <f t="shared" si="0"/>
        <v>-0.5</v>
      </c>
      <c r="D30" s="119">
        <f t="shared" si="0"/>
        <v>0.75</v>
      </c>
    </row>
    <row r="31" spans="2:8" ht="17.100000000000001" customHeight="1" thickBot="1" x14ac:dyDescent="0.25">
      <c r="B31" s="120" t="s">
        <v>180</v>
      </c>
      <c r="C31" s="119" t="str">
        <f t="shared" si="0"/>
        <v>-</v>
      </c>
      <c r="D31" s="119">
        <f t="shared" si="0"/>
        <v>1</v>
      </c>
    </row>
    <row r="32" spans="2:8" ht="17.100000000000001" customHeight="1" thickBot="1" x14ac:dyDescent="0.25">
      <c r="B32" s="120" t="s">
        <v>181</v>
      </c>
      <c r="C32" s="119">
        <f t="shared" si="0"/>
        <v>1.125</v>
      </c>
      <c r="D32" s="119">
        <f t="shared" si="0"/>
        <v>0.1875</v>
      </c>
    </row>
    <row r="33" spans="1:23" ht="17.100000000000001" customHeight="1" thickBot="1" x14ac:dyDescent="0.25">
      <c r="B33" s="120" t="s">
        <v>182</v>
      </c>
      <c r="C33" s="119" t="str">
        <f t="shared" si="0"/>
        <v>-</v>
      </c>
      <c r="D33" s="119">
        <f t="shared" si="0"/>
        <v>13</v>
      </c>
    </row>
    <row r="34" spans="1:23" ht="17.100000000000001" customHeight="1" thickBot="1" x14ac:dyDescent="0.25">
      <c r="B34" s="120" t="s">
        <v>183</v>
      </c>
      <c r="C34" s="119">
        <f t="shared" si="0"/>
        <v>-0.36842105263157893</v>
      </c>
      <c r="D34" s="119">
        <f t="shared" si="0"/>
        <v>-0.21052631578947367</v>
      </c>
    </row>
    <row r="35" spans="1:23" ht="17.100000000000001" customHeight="1" thickBot="1" x14ac:dyDescent="0.25">
      <c r="B35" s="120" t="s">
        <v>184</v>
      </c>
      <c r="C35" s="119">
        <f t="shared" si="0"/>
        <v>1.3076923076923077</v>
      </c>
      <c r="D35" s="119">
        <f t="shared" si="0"/>
        <v>0.53846153846153844</v>
      </c>
    </row>
    <row r="36" spans="1:23" ht="17.100000000000001" customHeight="1" thickBot="1" x14ac:dyDescent="0.25">
      <c r="B36" s="120" t="s">
        <v>185</v>
      </c>
      <c r="C36" s="119">
        <f t="shared" si="0"/>
        <v>0.14285714285714285</v>
      </c>
      <c r="D36" s="119">
        <f t="shared" si="0"/>
        <v>0.75</v>
      </c>
    </row>
    <row r="37" spans="1:23" ht="17.100000000000001" customHeight="1" thickBot="1" x14ac:dyDescent="0.25">
      <c r="B37" s="120" t="s">
        <v>186</v>
      </c>
      <c r="C37" s="119">
        <f t="shared" si="0"/>
        <v>0.21428571428571427</v>
      </c>
      <c r="D37" s="119">
        <f t="shared" si="0"/>
        <v>-0.22916666666666666</v>
      </c>
    </row>
    <row r="38" spans="1:23" ht="17.100000000000001" customHeight="1" thickBot="1" x14ac:dyDescent="0.25">
      <c r="B38" s="120" t="s">
        <v>187</v>
      </c>
      <c r="C38" s="119" t="str">
        <f t="shared" si="0"/>
        <v>-</v>
      </c>
      <c r="D38" s="119">
        <f t="shared" si="0"/>
        <v>-0.33333333333333331</v>
      </c>
    </row>
    <row r="39" spans="1:23" ht="17.100000000000001" customHeight="1" thickBot="1" x14ac:dyDescent="0.25">
      <c r="B39" s="120" t="s">
        <v>188</v>
      </c>
      <c r="C39" s="119">
        <f t="shared" si="0"/>
        <v>1</v>
      </c>
      <c r="D39" s="119">
        <f t="shared" si="0"/>
        <v>0.66666666666666663</v>
      </c>
    </row>
    <row r="40" spans="1:23" ht="17.100000000000001" customHeight="1" thickBot="1" x14ac:dyDescent="0.25">
      <c r="B40" s="120" t="s">
        <v>189</v>
      </c>
      <c r="C40" s="119">
        <f t="shared" si="0"/>
        <v>0.36036036036036034</v>
      </c>
      <c r="D40" s="119">
        <f t="shared" si="0"/>
        <v>0.37719298245614036</v>
      </c>
    </row>
    <row r="41" spans="1:23" ht="17.100000000000001" customHeight="1" thickBot="1" x14ac:dyDescent="0.25">
      <c r="B41" s="120" t="s">
        <v>190</v>
      </c>
      <c r="C41" s="119">
        <f t="shared" si="0"/>
        <v>1</v>
      </c>
      <c r="D41" s="119">
        <f t="shared" si="0"/>
        <v>-0.18181818181818182</v>
      </c>
    </row>
    <row r="42" spans="1:23" ht="17.100000000000001" customHeight="1" thickBot="1" x14ac:dyDescent="0.25">
      <c r="B42" s="120" t="s">
        <v>191</v>
      </c>
      <c r="C42" s="119" t="str">
        <f t="shared" si="0"/>
        <v>-</v>
      </c>
      <c r="D42" s="119" t="str">
        <f t="shared" si="0"/>
        <v>-</v>
      </c>
    </row>
    <row r="43" spans="1:23" ht="17.100000000000001" customHeight="1" thickBot="1" x14ac:dyDescent="0.25">
      <c r="B43" s="120" t="s">
        <v>192</v>
      </c>
      <c r="C43" s="119">
        <f t="shared" si="0"/>
        <v>-0.90909090909090906</v>
      </c>
      <c r="D43" s="119" t="str">
        <f t="shared" si="0"/>
        <v>-</v>
      </c>
    </row>
    <row r="44" spans="1:23" ht="17.100000000000001" customHeight="1" thickBot="1" x14ac:dyDescent="0.25">
      <c r="B44" s="120" t="s">
        <v>193</v>
      </c>
      <c r="C44" s="119">
        <f t="shared" si="0"/>
        <v>0</v>
      </c>
      <c r="D44" s="119">
        <f t="shared" si="0"/>
        <v>0</v>
      </c>
    </row>
    <row r="45" spans="1:23" ht="17.100000000000001" customHeight="1" thickBot="1" x14ac:dyDescent="0.25">
      <c r="B45" s="118" t="s">
        <v>194</v>
      </c>
      <c r="C45" s="117">
        <f t="shared" si="0"/>
        <v>0.24324324324324326</v>
      </c>
      <c r="D45" s="117">
        <f t="shared" si="0"/>
        <v>0.15303430079155672</v>
      </c>
    </row>
    <row r="48" spans="1:23"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row>
    <row r="49" spans="1:23" x14ac:dyDescent="0.2">
      <c r="A49" s="142"/>
      <c r="B49" s="142"/>
      <c r="C49" s="142"/>
      <c r="D49" s="142"/>
      <c r="E49" s="142"/>
      <c r="F49" s="142"/>
      <c r="G49" s="142"/>
      <c r="H49" s="142"/>
      <c r="I49" s="142"/>
      <c r="J49" s="142"/>
      <c r="K49" s="142"/>
      <c r="L49" s="142"/>
      <c r="M49" s="142"/>
      <c r="N49" s="142"/>
      <c r="O49" s="142"/>
      <c r="P49" s="142"/>
      <c r="Q49" s="142"/>
      <c r="R49" s="142"/>
      <c r="S49" s="142"/>
      <c r="T49" s="142"/>
      <c r="U49" s="142"/>
      <c r="V49" s="142"/>
      <c r="W49" s="142"/>
    </row>
    <row r="50" spans="1:23"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row>
    <row r="51" spans="1:23" ht="39" customHeight="1" x14ac:dyDescent="0.2">
      <c r="A51" s="142"/>
      <c r="B51" s="142"/>
      <c r="C51" s="127" t="s">
        <v>106</v>
      </c>
      <c r="D51" s="127" t="s">
        <v>301</v>
      </c>
      <c r="E51" s="127" t="s">
        <v>303</v>
      </c>
      <c r="F51" s="128" t="s">
        <v>310</v>
      </c>
      <c r="G51" s="127" t="s">
        <v>325</v>
      </c>
      <c r="H51" s="127" t="s">
        <v>327</v>
      </c>
      <c r="I51" s="147"/>
      <c r="J51" s="147">
        <v>45658</v>
      </c>
      <c r="K51" s="146"/>
    </row>
    <row r="52" spans="1:23" ht="15" thickBot="1" x14ac:dyDescent="0.25">
      <c r="A52" s="142"/>
      <c r="B52" s="120" t="s">
        <v>177</v>
      </c>
      <c r="C52" s="143">
        <f t="shared" ref="C52:H68" si="1">+C6/$J52*100000</f>
        <v>1.1528879787353203</v>
      </c>
      <c r="D52" s="143">
        <f t="shared" si="1"/>
        <v>1.5032755016842902</v>
      </c>
      <c r="E52" s="143">
        <f t="shared" si="1"/>
        <v>0.82510610242821947</v>
      </c>
      <c r="F52" s="143">
        <f t="shared" si="1"/>
        <v>0.79119763246541586</v>
      </c>
      <c r="G52" s="143">
        <f t="shared" si="1"/>
        <v>1.2094020953399929</v>
      </c>
      <c r="H52" s="143">
        <f t="shared" si="1"/>
        <v>1.4354585617586832</v>
      </c>
      <c r="I52" s="142"/>
      <c r="J52" s="142">
        <v>8847347</v>
      </c>
      <c r="K52" s="142"/>
    </row>
    <row r="53" spans="1:23" ht="15" thickBot="1" x14ac:dyDescent="0.25">
      <c r="A53" s="142"/>
      <c r="B53" s="120" t="s">
        <v>178</v>
      </c>
      <c r="C53" s="143">
        <f t="shared" si="1"/>
        <v>0.21984125995422904</v>
      </c>
      <c r="D53" s="143">
        <f t="shared" si="1"/>
        <v>0.14656083996948605</v>
      </c>
      <c r="E53" s="143">
        <f t="shared" si="1"/>
        <v>0</v>
      </c>
      <c r="F53" s="143">
        <f t="shared" si="1"/>
        <v>7.3280419984743023E-2</v>
      </c>
      <c r="G53" s="143">
        <f t="shared" ref="G53:H53" si="2">+G7/$J53*100000</f>
        <v>0.29312167993897209</v>
      </c>
      <c r="H53" s="143">
        <f t="shared" si="2"/>
        <v>0.29312167993897209</v>
      </c>
      <c r="I53" s="142"/>
      <c r="J53" s="142">
        <v>1364621</v>
      </c>
      <c r="K53" s="142"/>
    </row>
    <row r="54" spans="1:23" ht="15" thickBot="1" x14ac:dyDescent="0.25">
      <c r="A54" s="142"/>
      <c r="B54" s="120" t="s">
        <v>179</v>
      </c>
      <c r="C54" s="143">
        <f t="shared" si="1"/>
        <v>0.59105846750360547</v>
      </c>
      <c r="D54" s="143">
        <f t="shared" si="1"/>
        <v>0.39403897833573692</v>
      </c>
      <c r="E54" s="143">
        <f t="shared" si="1"/>
        <v>0.19701948916786846</v>
      </c>
      <c r="F54" s="143">
        <f t="shared" si="1"/>
        <v>0.29552923375180273</v>
      </c>
      <c r="G54" s="143">
        <f t="shared" ref="G54:H54" si="3">+G8/$J54*100000</f>
        <v>0.29552923375180273</v>
      </c>
      <c r="H54" s="143">
        <f t="shared" si="3"/>
        <v>0.68956821208753971</v>
      </c>
      <c r="I54" s="142"/>
      <c r="J54" s="142">
        <v>1015128</v>
      </c>
      <c r="K54" s="142"/>
    </row>
    <row r="55" spans="1:23" ht="15" thickBot="1" x14ac:dyDescent="0.25">
      <c r="A55" s="142"/>
      <c r="B55" s="120" t="s">
        <v>180</v>
      </c>
      <c r="C55" s="143">
        <f t="shared" si="1"/>
        <v>0</v>
      </c>
      <c r="D55" s="143">
        <f t="shared" si="1"/>
        <v>8.0009985246158724E-2</v>
      </c>
      <c r="E55" s="143">
        <f t="shared" si="1"/>
        <v>0</v>
      </c>
      <c r="F55" s="143">
        <f t="shared" si="1"/>
        <v>0</v>
      </c>
      <c r="G55" s="143">
        <f t="shared" ref="G55:H55" si="4">+G9/$J55*100000</f>
        <v>0</v>
      </c>
      <c r="H55" s="143">
        <f t="shared" si="4"/>
        <v>0.16001997049231745</v>
      </c>
      <c r="I55" s="142"/>
      <c r="J55" s="142">
        <v>1249844</v>
      </c>
      <c r="K55" s="142"/>
    </row>
    <row r="56" spans="1:23" ht="15" thickBot="1" x14ac:dyDescent="0.25">
      <c r="A56" s="142"/>
      <c r="B56" s="120" t="s">
        <v>181</v>
      </c>
      <c r="C56" s="143">
        <f t="shared" si="1"/>
        <v>0.35416000772068817</v>
      </c>
      <c r="D56" s="143">
        <f t="shared" si="1"/>
        <v>0.70832001544137635</v>
      </c>
      <c r="E56" s="143">
        <f t="shared" si="1"/>
        <v>0.26562000579051614</v>
      </c>
      <c r="F56" s="143">
        <f t="shared" si="1"/>
        <v>0.35416000772068817</v>
      </c>
      <c r="G56" s="143">
        <f t="shared" ref="G56:H56" si="5">+G10/$J56*100000</f>
        <v>0.75259001640646239</v>
      </c>
      <c r="H56" s="143">
        <f t="shared" si="5"/>
        <v>0.84113001833663437</v>
      </c>
      <c r="I56" s="142"/>
      <c r="J56" s="142">
        <v>2258866</v>
      </c>
      <c r="K56" s="142"/>
    </row>
    <row r="57" spans="1:23" ht="15" thickBot="1" x14ac:dyDescent="0.25">
      <c r="A57" s="142"/>
      <c r="B57" s="120" t="s">
        <v>182</v>
      </c>
      <c r="C57" s="143">
        <f t="shared" si="1"/>
        <v>0</v>
      </c>
      <c r="D57" s="143">
        <f t="shared" si="1"/>
        <v>0.16845708471538334</v>
      </c>
      <c r="E57" s="143">
        <f t="shared" si="1"/>
        <v>0.16845708471538334</v>
      </c>
      <c r="F57" s="143">
        <f t="shared" si="1"/>
        <v>0.67382833886153337</v>
      </c>
      <c r="G57" s="143">
        <f t="shared" ref="G57:H57" si="6">+G11/$J57*100000</f>
        <v>1.51611376243845</v>
      </c>
      <c r="H57" s="143">
        <f t="shared" si="6"/>
        <v>2.3583991860153666</v>
      </c>
      <c r="I57" s="142"/>
      <c r="J57" s="142">
        <v>593623</v>
      </c>
      <c r="K57" s="142"/>
    </row>
    <row r="58" spans="1:23" ht="15" thickBot="1" x14ac:dyDescent="0.25">
      <c r="A58" s="142"/>
      <c r="B58" s="120" t="s">
        <v>195</v>
      </c>
      <c r="C58" s="143">
        <f t="shared" si="1"/>
        <v>0.79126411105016992</v>
      </c>
      <c r="D58" s="143">
        <f t="shared" si="1"/>
        <v>0.79126411105016992</v>
      </c>
      <c r="E58" s="143">
        <f t="shared" si="1"/>
        <v>0.20822739764478154</v>
      </c>
      <c r="F58" s="143">
        <f t="shared" si="1"/>
        <v>0.9162005496370389</v>
      </c>
      <c r="G58" s="143">
        <f t="shared" ref="G58:H58" si="7">+G12/$J58*100000</f>
        <v>0.49974575434747576</v>
      </c>
      <c r="H58" s="143">
        <f t="shared" si="7"/>
        <v>0.62468219293434468</v>
      </c>
      <c r="I58" s="142"/>
      <c r="J58" s="142">
        <v>2401221</v>
      </c>
      <c r="K58" s="142"/>
    </row>
    <row r="59" spans="1:23" ht="15" thickBot="1" x14ac:dyDescent="0.25">
      <c r="A59" s="142"/>
      <c r="B59" s="120" t="s">
        <v>184</v>
      </c>
      <c r="C59" s="143">
        <f t="shared" si="1"/>
        <v>0.61136825155264019</v>
      </c>
      <c r="D59" s="143">
        <f t="shared" si="1"/>
        <v>0.61136825155264019</v>
      </c>
      <c r="E59" s="143">
        <f t="shared" si="1"/>
        <v>0.18811330817004313</v>
      </c>
      <c r="F59" s="143">
        <f t="shared" si="1"/>
        <v>0.7054249056376618</v>
      </c>
      <c r="G59" s="143">
        <f t="shared" ref="G59:H59" si="8">+G13/$J59*100000</f>
        <v>1.4108498112753236</v>
      </c>
      <c r="H59" s="143">
        <f t="shared" si="8"/>
        <v>0.94056654085021574</v>
      </c>
      <c r="I59" s="142"/>
      <c r="J59" s="142">
        <v>2126378</v>
      </c>
      <c r="K59" s="142"/>
    </row>
    <row r="60" spans="1:23" ht="15" thickBot="1" x14ac:dyDescent="0.25">
      <c r="A60" s="142"/>
      <c r="B60" s="120" t="s">
        <v>185</v>
      </c>
      <c r="C60" s="143">
        <f t="shared" si="1"/>
        <v>8.6163114653810144E-2</v>
      </c>
      <c r="D60" s="143">
        <f t="shared" si="1"/>
        <v>9.8472131032925875E-2</v>
      </c>
      <c r="E60" s="143">
        <f t="shared" si="1"/>
        <v>7.3854098274694399E-2</v>
      </c>
      <c r="F60" s="143">
        <f t="shared" si="1"/>
        <v>1.2309016379115734E-2</v>
      </c>
      <c r="G60" s="143">
        <f t="shared" ref="G60:H60" si="9">+G14/$J60*100000</f>
        <v>9.8472131032925875E-2</v>
      </c>
      <c r="H60" s="143">
        <f t="shared" si="9"/>
        <v>0.17232622930762029</v>
      </c>
      <c r="I60" s="142"/>
      <c r="J60" s="142">
        <v>8124126</v>
      </c>
      <c r="K60" s="142"/>
    </row>
    <row r="61" spans="1:23" ht="15" thickBot="1" x14ac:dyDescent="0.25">
      <c r="A61" s="142"/>
      <c r="B61" s="120" t="s">
        <v>196</v>
      </c>
      <c r="C61" s="143">
        <f t="shared" si="1"/>
        <v>0.77416757631356881</v>
      </c>
      <c r="D61" s="143">
        <f t="shared" si="1"/>
        <v>0.88476294435836433</v>
      </c>
      <c r="E61" s="143">
        <f t="shared" si="1"/>
        <v>1.0506559964255577</v>
      </c>
      <c r="F61" s="143">
        <f t="shared" si="1"/>
        <v>1.5667677139679368</v>
      </c>
      <c r="G61" s="143">
        <f t="shared" ref="G61:H61" si="10">+G15/$J61*100000</f>
        <v>0.9400606283807621</v>
      </c>
      <c r="H61" s="143">
        <f t="shared" si="10"/>
        <v>0.68200476960957246</v>
      </c>
      <c r="I61" s="142"/>
      <c r="J61" s="142">
        <v>5425182</v>
      </c>
      <c r="K61" s="142"/>
    </row>
    <row r="62" spans="1:23" ht="15" thickBot="1" x14ac:dyDescent="0.25">
      <c r="A62" s="142"/>
      <c r="B62" s="120" t="s">
        <v>187</v>
      </c>
      <c r="C62" s="143">
        <f t="shared" si="1"/>
        <v>0</v>
      </c>
      <c r="D62" s="143">
        <f t="shared" si="1"/>
        <v>0.28480697207467637</v>
      </c>
      <c r="E62" s="143">
        <f t="shared" si="1"/>
        <v>9.493565735822547E-2</v>
      </c>
      <c r="F62" s="143">
        <f t="shared" si="1"/>
        <v>0.28480697207467637</v>
      </c>
      <c r="G62" s="143">
        <f t="shared" ref="G62:H62" si="11">+G16/$J62*100000</f>
        <v>9.493565735822547E-2</v>
      </c>
      <c r="H62" s="143">
        <f t="shared" si="11"/>
        <v>0.18987131471645094</v>
      </c>
      <c r="I62" s="142"/>
      <c r="J62" s="142">
        <v>1053345</v>
      </c>
      <c r="K62" s="142"/>
    </row>
    <row r="63" spans="1:23" ht="15" thickBot="1" x14ac:dyDescent="0.25">
      <c r="A63" s="142"/>
      <c r="B63" s="120" t="s">
        <v>188</v>
      </c>
      <c r="C63" s="143">
        <f t="shared" si="1"/>
        <v>3.6835926521167212E-2</v>
      </c>
      <c r="D63" s="143">
        <f t="shared" si="1"/>
        <v>0.11050777956350163</v>
      </c>
      <c r="E63" s="143">
        <f t="shared" si="1"/>
        <v>0.18417963260583606</v>
      </c>
      <c r="F63" s="143">
        <f t="shared" si="1"/>
        <v>0.14734370608466885</v>
      </c>
      <c r="G63" s="143">
        <f t="shared" ref="G63:H63" si="12">+G17/$J63*100000</f>
        <v>7.3671853042334423E-2</v>
      </c>
      <c r="H63" s="143">
        <f t="shared" si="12"/>
        <v>0.18417963260583606</v>
      </c>
      <c r="I63" s="142"/>
      <c r="J63" s="142">
        <v>2714741</v>
      </c>
      <c r="K63" s="142"/>
    </row>
    <row r="64" spans="1:23" ht="15" thickBot="1" x14ac:dyDescent="0.25">
      <c r="A64" s="142"/>
      <c r="B64" s="120" t="s">
        <v>189</v>
      </c>
      <c r="C64" s="143">
        <f t="shared" si="1"/>
        <v>1.5603286305122124</v>
      </c>
      <c r="D64" s="143">
        <f t="shared" si="1"/>
        <v>1.6024996745801097</v>
      </c>
      <c r="E64" s="143">
        <f t="shared" si="1"/>
        <v>1.1948462485904328</v>
      </c>
      <c r="F64" s="143">
        <f t="shared" si="1"/>
        <v>1.9820390711911886</v>
      </c>
      <c r="G64" s="143">
        <f t="shared" ref="G64:H64" si="13">+G18/$J64*100000</f>
        <v>2.1226092180841807</v>
      </c>
      <c r="H64" s="143">
        <f t="shared" si="13"/>
        <v>2.2069513062199757</v>
      </c>
      <c r="I64" s="142"/>
      <c r="J64" s="142">
        <v>7113886</v>
      </c>
      <c r="K64" s="142"/>
    </row>
    <row r="65" spans="1:23" ht="15" thickBot="1" x14ac:dyDescent="0.25">
      <c r="A65" s="142"/>
      <c r="B65" s="120" t="s">
        <v>190</v>
      </c>
      <c r="C65" s="143">
        <f t="shared" si="1"/>
        <v>0.50409927226968809</v>
      </c>
      <c r="D65" s="143">
        <f t="shared" si="1"/>
        <v>0.69313649937082111</v>
      </c>
      <c r="E65" s="143">
        <f t="shared" si="1"/>
        <v>0.50409927226968809</v>
      </c>
      <c r="F65" s="143">
        <f t="shared" si="1"/>
        <v>0.81916131743824305</v>
      </c>
      <c r="G65" s="143">
        <f t="shared" ref="G65:H65" si="14">+G19/$J65*100000</f>
        <v>1.0081985445393762</v>
      </c>
      <c r="H65" s="143">
        <f t="shared" si="14"/>
        <v>0.56711168130339906</v>
      </c>
      <c r="I65" s="142"/>
      <c r="J65" s="142">
        <v>1586989</v>
      </c>
      <c r="K65" s="142"/>
    </row>
    <row r="66" spans="1:23" ht="15" thickBot="1" x14ac:dyDescent="0.25">
      <c r="A66" s="142"/>
      <c r="B66" s="120" t="s">
        <v>191</v>
      </c>
      <c r="C66" s="143">
        <f t="shared" si="1"/>
        <v>0</v>
      </c>
      <c r="D66" s="143">
        <f t="shared" si="1"/>
        <v>0</v>
      </c>
      <c r="E66" s="143">
        <f t="shared" si="1"/>
        <v>0</v>
      </c>
      <c r="F66" s="143">
        <f t="shared" si="1"/>
        <v>0</v>
      </c>
      <c r="G66" s="143">
        <f t="shared" ref="G66:H66" si="15">+G20/$J66*100000</f>
        <v>0</v>
      </c>
      <c r="H66" s="143">
        <f t="shared" si="15"/>
        <v>0.29246008650969357</v>
      </c>
      <c r="I66" s="142"/>
      <c r="J66" s="142">
        <v>683854</v>
      </c>
      <c r="K66" s="142"/>
    </row>
    <row r="67" spans="1:23" ht="15" thickBot="1" x14ac:dyDescent="0.25">
      <c r="A67" s="142"/>
      <c r="B67" s="120" t="s">
        <v>192</v>
      </c>
      <c r="C67" s="143">
        <f t="shared" si="1"/>
        <v>0.49055831333564942</v>
      </c>
      <c r="D67" s="143">
        <f t="shared" si="1"/>
        <v>0</v>
      </c>
      <c r="E67" s="143">
        <f t="shared" si="1"/>
        <v>0</v>
      </c>
      <c r="F67" s="143">
        <f t="shared" si="1"/>
        <v>0</v>
      </c>
      <c r="G67" s="143">
        <f t="shared" ref="G67:H67" si="16">+G21/$J67*100000</f>
        <v>4.4596210303240846E-2</v>
      </c>
      <c r="H67" s="143">
        <f t="shared" si="16"/>
        <v>0</v>
      </c>
      <c r="I67" s="142"/>
      <c r="J67" s="142">
        <v>2242343</v>
      </c>
      <c r="K67" s="142"/>
    </row>
    <row r="68" spans="1:23" ht="15" thickBot="1" x14ac:dyDescent="0.25">
      <c r="A68" s="142"/>
      <c r="B68" s="120" t="s">
        <v>193</v>
      </c>
      <c r="C68" s="143">
        <f t="shared" si="1"/>
        <v>0.61198948602063019</v>
      </c>
      <c r="D68" s="143">
        <f t="shared" si="1"/>
        <v>0.91798422903094534</v>
      </c>
      <c r="E68" s="143">
        <f t="shared" si="1"/>
        <v>0.3059947430103151</v>
      </c>
      <c r="F68" s="143">
        <f t="shared" si="1"/>
        <v>0.91798422903094534</v>
      </c>
      <c r="G68" s="143">
        <f t="shared" ref="G68:H68" si="17">+G22/$J68*100000</f>
        <v>0.61198948602063019</v>
      </c>
      <c r="H68" s="143">
        <f t="shared" si="17"/>
        <v>0.91798422903094534</v>
      </c>
      <c r="I68" s="142"/>
      <c r="J68" s="142">
        <v>326803</v>
      </c>
      <c r="K68" s="142"/>
    </row>
    <row r="69" spans="1:23" ht="15" thickBot="1" x14ac:dyDescent="0.25">
      <c r="A69" s="142"/>
      <c r="B69" s="118" t="s">
        <v>194</v>
      </c>
      <c r="C69" s="144">
        <v>0.67800759588401749</v>
      </c>
      <c r="D69" s="144">
        <v>0.77166630282295079</v>
      </c>
      <c r="E69" s="144">
        <v>0.51715894701063192</v>
      </c>
      <c r="F69" s="144">
        <v>0.75944994974395952</v>
      </c>
      <c r="G69" s="144">
        <f t="shared" ref="G69:H69" si="18">+G23/$J69*100000</f>
        <v>0.84269153477882619</v>
      </c>
      <c r="H69" s="144">
        <f t="shared" si="18"/>
        <v>0.88950773115542758</v>
      </c>
      <c r="I69" s="142"/>
      <c r="J69" s="142">
        <v>49128297</v>
      </c>
      <c r="K69" s="142"/>
    </row>
    <row r="70" spans="1:23" ht="13.5" thickBot="1" x14ac:dyDescent="0.25">
      <c r="A70" s="142"/>
      <c r="B70" s="142"/>
      <c r="C70" s="143"/>
      <c r="D70" s="143"/>
      <c r="E70" s="143"/>
      <c r="F70" s="143"/>
      <c r="G70" s="143"/>
      <c r="H70" s="142"/>
      <c r="I70" s="142"/>
      <c r="J70" s="142"/>
      <c r="K70" s="142"/>
      <c r="L70" s="142"/>
      <c r="M70" s="142"/>
      <c r="N70" s="142"/>
      <c r="O70" s="142"/>
      <c r="P70" s="142"/>
      <c r="Q70" s="142"/>
      <c r="R70" s="142"/>
      <c r="S70" s="142"/>
      <c r="T70" s="142"/>
      <c r="U70" s="142"/>
      <c r="V70" s="142"/>
      <c r="W70" s="142"/>
    </row>
    <row r="71" spans="1:23" ht="13.5" thickBot="1" x14ac:dyDescent="0.25">
      <c r="A71" s="142"/>
      <c r="B71" s="142"/>
      <c r="C71" s="143"/>
      <c r="D71" s="143"/>
      <c r="E71" s="143"/>
      <c r="F71" s="143"/>
      <c r="G71" s="143"/>
      <c r="H71" s="142"/>
      <c r="I71" s="142"/>
      <c r="J71" s="142"/>
      <c r="K71" s="142"/>
      <c r="L71" s="142"/>
      <c r="M71" s="142"/>
      <c r="N71" s="142"/>
      <c r="O71" s="142"/>
      <c r="P71" s="142"/>
      <c r="Q71" s="142"/>
      <c r="R71" s="142"/>
      <c r="S71" s="142"/>
      <c r="T71" s="142"/>
      <c r="U71" s="142"/>
      <c r="V71" s="142"/>
      <c r="W71" s="142"/>
    </row>
  </sheetData>
  <pageMargins left="0.78740157480314965" right="0.78740157480314965" top="0.98425196850393704" bottom="0.98425196850393704" header="0" footer="0"/>
  <pageSetup paperSize="9" scale="87" fitToHeight="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BEDC-0C02-4D4C-8135-EDFC6E09D6AE}">
  <sheetPr codeName="Hoja27">
    <pageSetUpPr fitToPage="1"/>
  </sheetPr>
  <dimension ref="A1:W73"/>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8" width="12.28515625" style="116" customWidth="1"/>
    <col min="9" max="9" width="12.140625" style="116" customWidth="1"/>
    <col min="10" max="10" width="16.140625" style="116" hidden="1" customWidth="1"/>
    <col min="11" max="11" width="12" style="116" customWidth="1"/>
    <col min="12" max="12" width="14.42578125" style="116" customWidth="1"/>
    <col min="13" max="13" width="12.7109375" style="116" customWidth="1"/>
    <col min="14" max="14" width="12.28515625" style="116" customWidth="1"/>
    <col min="15" max="15" width="14.85546875" style="116" customWidth="1"/>
    <col min="16" max="16" width="15.5703125" style="116" customWidth="1"/>
    <col min="17" max="17" width="16.42578125" style="116" customWidth="1"/>
    <col min="18" max="18" width="17.140625" style="116" customWidth="1"/>
    <col min="19" max="19" width="13.28515625" style="116" customWidth="1"/>
    <col min="20" max="20" width="13.5703125" style="116" customWidth="1"/>
    <col min="21" max="21" width="12.7109375" style="116" customWidth="1"/>
    <col min="22" max="99" width="12.28515625" style="116" customWidth="1"/>
    <col min="100" max="16384" width="11.42578125" style="116"/>
  </cols>
  <sheetData>
    <row r="1" spans="2:8" ht="15" x14ac:dyDescent="0.2">
      <c r="C1" s="133"/>
      <c r="D1" s="133"/>
    </row>
    <row r="2" spans="2:8" ht="40.5" customHeight="1" x14ac:dyDescent="0.2">
      <c r="B2" s="134"/>
      <c r="C2" s="150"/>
      <c r="D2" s="133"/>
    </row>
    <row r="3" spans="2:8" s="130" customFormat="1" ht="28.5" customHeight="1" x14ac:dyDescent="0.2">
      <c r="B3" s="132"/>
      <c r="C3" s="149"/>
    </row>
    <row r="5" spans="2:8" ht="39" customHeight="1" x14ac:dyDescent="0.2">
      <c r="C5" s="127" t="s">
        <v>106</v>
      </c>
      <c r="D5" s="127" t="s">
        <v>301</v>
      </c>
      <c r="E5" s="127" t="s">
        <v>303</v>
      </c>
      <c r="F5" s="128" t="s">
        <v>310</v>
      </c>
      <c r="G5" s="127" t="s">
        <v>325</v>
      </c>
      <c r="H5" s="127" t="s">
        <v>327</v>
      </c>
    </row>
    <row r="6" spans="2:8" ht="17.100000000000001" customHeight="1" thickBot="1" x14ac:dyDescent="0.25">
      <c r="B6" s="120" t="s">
        <v>177</v>
      </c>
      <c r="C6" s="125">
        <v>156</v>
      </c>
      <c r="D6" s="125">
        <v>171</v>
      </c>
      <c r="E6" s="125">
        <v>117</v>
      </c>
      <c r="F6" s="125">
        <v>137</v>
      </c>
      <c r="G6" s="125">
        <v>191</v>
      </c>
      <c r="H6" s="125">
        <v>183</v>
      </c>
    </row>
    <row r="7" spans="2:8" ht="17.100000000000001" customHeight="1" thickBot="1" x14ac:dyDescent="0.25">
      <c r="B7" s="120" t="s">
        <v>178</v>
      </c>
      <c r="C7" s="125">
        <v>10</v>
      </c>
      <c r="D7" s="125">
        <v>12</v>
      </c>
      <c r="E7" s="125">
        <v>8</v>
      </c>
      <c r="F7" s="125">
        <v>8</v>
      </c>
      <c r="G7" s="141">
        <v>10</v>
      </c>
      <c r="H7" s="141">
        <v>8</v>
      </c>
    </row>
    <row r="8" spans="2:8" ht="17.100000000000001" customHeight="1" thickBot="1" x14ac:dyDescent="0.25">
      <c r="B8" s="120" t="s">
        <v>179</v>
      </c>
      <c r="C8" s="125">
        <v>21</v>
      </c>
      <c r="D8" s="125">
        <v>13</v>
      </c>
      <c r="E8" s="125">
        <v>7</v>
      </c>
      <c r="F8" s="125">
        <v>13</v>
      </c>
      <c r="G8" s="125">
        <v>9</v>
      </c>
      <c r="H8" s="125">
        <v>12</v>
      </c>
    </row>
    <row r="9" spans="2:8" ht="17.100000000000001" customHeight="1" thickBot="1" x14ac:dyDescent="0.25">
      <c r="B9" s="120" t="s">
        <v>180</v>
      </c>
      <c r="C9" s="125">
        <v>2</v>
      </c>
      <c r="D9" s="125">
        <v>3</v>
      </c>
      <c r="E9" s="125">
        <v>1</v>
      </c>
      <c r="F9" s="125">
        <v>0</v>
      </c>
      <c r="G9" s="125">
        <v>0</v>
      </c>
      <c r="H9" s="125">
        <v>3</v>
      </c>
    </row>
    <row r="10" spans="2:8" ht="17.100000000000001" customHeight="1" thickBot="1" x14ac:dyDescent="0.25">
      <c r="B10" s="120" t="s">
        <v>181</v>
      </c>
      <c r="C10" s="125">
        <v>30</v>
      </c>
      <c r="D10" s="125">
        <v>35</v>
      </c>
      <c r="E10" s="125">
        <v>36</v>
      </c>
      <c r="F10" s="125">
        <v>45</v>
      </c>
      <c r="G10" s="125">
        <v>33</v>
      </c>
      <c r="H10" s="125">
        <v>40</v>
      </c>
    </row>
    <row r="11" spans="2:8" ht="17.100000000000001" customHeight="1" thickBot="1" x14ac:dyDescent="0.25">
      <c r="B11" s="120" t="s">
        <v>182</v>
      </c>
      <c r="C11" s="125">
        <v>12</v>
      </c>
      <c r="D11" s="125">
        <v>3</v>
      </c>
      <c r="E11" s="125">
        <v>15</v>
      </c>
      <c r="F11" s="125">
        <v>8</v>
      </c>
      <c r="G11" s="125">
        <v>16</v>
      </c>
      <c r="H11" s="125">
        <v>20</v>
      </c>
    </row>
    <row r="12" spans="2:8" ht="17.100000000000001" customHeight="1" thickBot="1" x14ac:dyDescent="0.25">
      <c r="B12" s="120" t="s">
        <v>183</v>
      </c>
      <c r="C12" s="125">
        <v>34</v>
      </c>
      <c r="D12" s="125">
        <v>35</v>
      </c>
      <c r="E12" s="125">
        <v>14</v>
      </c>
      <c r="F12" s="125">
        <v>32</v>
      </c>
      <c r="G12" s="125">
        <v>32</v>
      </c>
      <c r="H12" s="125">
        <v>33</v>
      </c>
    </row>
    <row r="13" spans="2:8" ht="17.100000000000001" customHeight="1" thickBot="1" x14ac:dyDescent="0.25">
      <c r="B13" s="120" t="s">
        <v>184</v>
      </c>
      <c r="C13" s="125">
        <v>23</v>
      </c>
      <c r="D13" s="125">
        <v>25</v>
      </c>
      <c r="E13" s="125">
        <v>7</v>
      </c>
      <c r="F13" s="125">
        <v>25</v>
      </c>
      <c r="G13" s="125">
        <v>39</v>
      </c>
      <c r="H13" s="125">
        <v>38</v>
      </c>
    </row>
    <row r="14" spans="2:8" ht="17.100000000000001" customHeight="1" thickBot="1" x14ac:dyDescent="0.25">
      <c r="B14" s="120" t="s">
        <v>185</v>
      </c>
      <c r="C14" s="125">
        <v>54</v>
      </c>
      <c r="D14" s="125">
        <v>46</v>
      </c>
      <c r="E14" s="125">
        <v>40</v>
      </c>
      <c r="F14" s="125">
        <v>43</v>
      </c>
      <c r="G14" s="125">
        <v>69</v>
      </c>
      <c r="H14" s="125">
        <v>68</v>
      </c>
    </row>
    <row r="15" spans="2:8" ht="17.100000000000001" customHeight="1" thickBot="1" x14ac:dyDescent="0.25">
      <c r="B15" s="120" t="s">
        <v>186</v>
      </c>
      <c r="C15" s="125">
        <v>142</v>
      </c>
      <c r="D15" s="125">
        <v>156</v>
      </c>
      <c r="E15" s="125">
        <v>139</v>
      </c>
      <c r="F15" s="125">
        <v>174</v>
      </c>
      <c r="G15" s="125">
        <v>146</v>
      </c>
      <c r="H15" s="125">
        <v>97</v>
      </c>
    </row>
    <row r="16" spans="2:8" ht="17.100000000000001" customHeight="1" thickBot="1" x14ac:dyDescent="0.25">
      <c r="B16" s="120" t="s">
        <v>187</v>
      </c>
      <c r="C16" s="125">
        <v>9</v>
      </c>
      <c r="D16" s="125">
        <v>11</v>
      </c>
      <c r="E16" s="125">
        <v>6</v>
      </c>
      <c r="F16" s="125">
        <v>13</v>
      </c>
      <c r="G16" s="125">
        <v>20</v>
      </c>
      <c r="H16" s="125">
        <v>18</v>
      </c>
    </row>
    <row r="17" spans="2:10" ht="17.100000000000001" customHeight="1" thickBot="1" x14ac:dyDescent="0.25">
      <c r="B17" s="120" t="s">
        <v>188</v>
      </c>
      <c r="C17" s="125">
        <v>8</v>
      </c>
      <c r="D17" s="125">
        <v>10</v>
      </c>
      <c r="E17" s="125">
        <v>8</v>
      </c>
      <c r="F17" s="125">
        <v>13</v>
      </c>
      <c r="G17" s="125">
        <v>5</v>
      </c>
      <c r="H17" s="125">
        <v>11</v>
      </c>
    </row>
    <row r="18" spans="2:10" ht="17.100000000000001" customHeight="1" thickBot="1" x14ac:dyDescent="0.25">
      <c r="B18" s="120" t="s">
        <v>189</v>
      </c>
      <c r="C18" s="125">
        <v>320</v>
      </c>
      <c r="D18" s="125">
        <v>273</v>
      </c>
      <c r="E18" s="125">
        <v>312</v>
      </c>
      <c r="F18" s="125">
        <v>302</v>
      </c>
      <c r="G18" s="125">
        <v>308</v>
      </c>
      <c r="H18" s="125">
        <v>350</v>
      </c>
    </row>
    <row r="19" spans="2:10" ht="17.100000000000001" customHeight="1" thickBot="1" x14ac:dyDescent="0.25">
      <c r="B19" s="120" t="s">
        <v>190</v>
      </c>
      <c r="C19" s="125">
        <v>35</v>
      </c>
      <c r="D19" s="125">
        <v>41</v>
      </c>
      <c r="E19" s="125">
        <v>24</v>
      </c>
      <c r="F19" s="125">
        <v>28</v>
      </c>
      <c r="G19" s="125">
        <v>40</v>
      </c>
      <c r="H19" s="125">
        <v>21</v>
      </c>
    </row>
    <row r="20" spans="2:10" ht="17.100000000000001" customHeight="1" thickBot="1" x14ac:dyDescent="0.25">
      <c r="B20" s="120" t="s">
        <v>191</v>
      </c>
      <c r="C20" s="125">
        <v>1</v>
      </c>
      <c r="D20" s="125">
        <v>1</v>
      </c>
      <c r="E20" s="125">
        <v>5</v>
      </c>
      <c r="F20" s="125">
        <v>1</v>
      </c>
      <c r="G20" s="125">
        <v>5</v>
      </c>
      <c r="H20" s="125">
        <v>4</v>
      </c>
    </row>
    <row r="21" spans="2:10" ht="17.100000000000001" customHeight="1" thickBot="1" x14ac:dyDescent="0.25">
      <c r="B21" s="120" t="s">
        <v>192</v>
      </c>
      <c r="C21" s="125">
        <v>39</v>
      </c>
      <c r="D21" s="125">
        <v>28</v>
      </c>
      <c r="E21" s="125">
        <v>18</v>
      </c>
      <c r="F21" s="125">
        <v>14</v>
      </c>
      <c r="G21" s="125">
        <v>25</v>
      </c>
      <c r="H21" s="125">
        <v>25</v>
      </c>
    </row>
    <row r="22" spans="2:10" ht="17.100000000000001" customHeight="1" thickBot="1" x14ac:dyDescent="0.25">
      <c r="B22" s="120" t="s">
        <v>193</v>
      </c>
      <c r="C22" s="125">
        <v>4</v>
      </c>
      <c r="D22" s="125">
        <v>8</v>
      </c>
      <c r="E22" s="125">
        <v>4</v>
      </c>
      <c r="F22" s="125">
        <v>5</v>
      </c>
      <c r="G22" s="125">
        <v>6</v>
      </c>
      <c r="H22" s="125">
        <v>6</v>
      </c>
    </row>
    <row r="23" spans="2:10" ht="17.100000000000001" customHeight="1" thickBot="1" x14ac:dyDescent="0.25">
      <c r="B23" s="118" t="s">
        <v>194</v>
      </c>
      <c r="C23" s="124">
        <v>900</v>
      </c>
      <c r="D23" s="124">
        <v>871</v>
      </c>
      <c r="E23" s="124">
        <v>761</v>
      </c>
      <c r="F23" s="124">
        <v>861</v>
      </c>
      <c r="G23" s="124">
        <v>954</v>
      </c>
      <c r="H23" s="124">
        <v>937</v>
      </c>
    </row>
    <row r="24" spans="2:10" ht="34.5" customHeight="1" x14ac:dyDescent="0.2">
      <c r="C24" s="123"/>
      <c r="G24" s="152"/>
      <c r="J24" s="151"/>
    </row>
    <row r="25" spans="2:10" ht="36.75" customHeight="1" x14ac:dyDescent="0.2">
      <c r="B25" s="122"/>
      <c r="C25" s="122"/>
      <c r="D25" s="122"/>
      <c r="E25" s="122"/>
    </row>
    <row r="27" spans="2:10" ht="39" customHeight="1" x14ac:dyDescent="0.2">
      <c r="C27" s="121" t="s">
        <v>328</v>
      </c>
      <c r="D27" s="121" t="s">
        <v>332</v>
      </c>
    </row>
    <row r="28" spans="2:10" ht="17.100000000000001" customHeight="1" thickBot="1" x14ac:dyDescent="0.25">
      <c r="B28" s="120" t="s">
        <v>177</v>
      </c>
      <c r="C28" s="119">
        <f t="shared" ref="C28:D45" si="0">+IF(C6&gt;0,(G6-C6)/C6,"-")</f>
        <v>0.22435897435897437</v>
      </c>
      <c r="D28" s="119">
        <f t="shared" si="0"/>
        <v>7.0175438596491224E-2</v>
      </c>
    </row>
    <row r="29" spans="2:10" ht="17.100000000000001" customHeight="1" thickBot="1" x14ac:dyDescent="0.25">
      <c r="B29" s="120" t="s">
        <v>178</v>
      </c>
      <c r="C29" s="119">
        <f t="shared" si="0"/>
        <v>0</v>
      </c>
      <c r="D29" s="119">
        <f t="shared" si="0"/>
        <v>-0.33333333333333331</v>
      </c>
    </row>
    <row r="30" spans="2:10" ht="17.100000000000001" customHeight="1" thickBot="1" x14ac:dyDescent="0.25">
      <c r="B30" s="120" t="s">
        <v>179</v>
      </c>
      <c r="C30" s="119">
        <f t="shared" si="0"/>
        <v>-0.5714285714285714</v>
      </c>
      <c r="D30" s="119">
        <f t="shared" si="0"/>
        <v>-7.6923076923076927E-2</v>
      </c>
    </row>
    <row r="31" spans="2:10" ht="17.100000000000001" customHeight="1" thickBot="1" x14ac:dyDescent="0.25">
      <c r="B31" s="120" t="s">
        <v>180</v>
      </c>
      <c r="C31" s="119">
        <f t="shared" si="0"/>
        <v>-1</v>
      </c>
      <c r="D31" s="119">
        <f t="shared" si="0"/>
        <v>0</v>
      </c>
    </row>
    <row r="32" spans="2:10" ht="17.100000000000001" customHeight="1" thickBot="1" x14ac:dyDescent="0.25">
      <c r="B32" s="120" t="s">
        <v>181</v>
      </c>
      <c r="C32" s="119">
        <f t="shared" si="0"/>
        <v>0.1</v>
      </c>
      <c r="D32" s="119">
        <f t="shared" si="0"/>
        <v>0.14285714285714285</v>
      </c>
    </row>
    <row r="33" spans="1:23" ht="17.100000000000001" customHeight="1" thickBot="1" x14ac:dyDescent="0.25">
      <c r="B33" s="120" t="s">
        <v>182</v>
      </c>
      <c r="C33" s="119">
        <f t="shared" si="0"/>
        <v>0.33333333333333331</v>
      </c>
      <c r="D33" s="119">
        <f t="shared" si="0"/>
        <v>5.666666666666667</v>
      </c>
    </row>
    <row r="34" spans="1:23" ht="17.100000000000001" customHeight="1" thickBot="1" x14ac:dyDescent="0.25">
      <c r="B34" s="120" t="s">
        <v>183</v>
      </c>
      <c r="C34" s="119">
        <f t="shared" si="0"/>
        <v>-5.8823529411764705E-2</v>
      </c>
      <c r="D34" s="119">
        <f t="shared" si="0"/>
        <v>-5.7142857142857141E-2</v>
      </c>
    </row>
    <row r="35" spans="1:23" ht="17.100000000000001" customHeight="1" thickBot="1" x14ac:dyDescent="0.25">
      <c r="B35" s="120" t="s">
        <v>184</v>
      </c>
      <c r="C35" s="119">
        <f t="shared" si="0"/>
        <v>0.69565217391304346</v>
      </c>
      <c r="D35" s="119">
        <f t="shared" si="0"/>
        <v>0.52</v>
      </c>
    </row>
    <row r="36" spans="1:23" ht="17.100000000000001" customHeight="1" thickBot="1" x14ac:dyDescent="0.25">
      <c r="B36" s="120" t="s">
        <v>185</v>
      </c>
      <c r="C36" s="119">
        <f t="shared" si="0"/>
        <v>0.27777777777777779</v>
      </c>
      <c r="D36" s="119">
        <f t="shared" si="0"/>
        <v>0.47826086956521741</v>
      </c>
    </row>
    <row r="37" spans="1:23" ht="17.100000000000001" customHeight="1" thickBot="1" x14ac:dyDescent="0.25">
      <c r="B37" s="120" t="s">
        <v>186</v>
      </c>
      <c r="C37" s="119">
        <f t="shared" si="0"/>
        <v>2.8169014084507043E-2</v>
      </c>
      <c r="D37" s="119">
        <f t="shared" si="0"/>
        <v>-0.37820512820512819</v>
      </c>
    </row>
    <row r="38" spans="1:23" ht="17.100000000000001" customHeight="1" thickBot="1" x14ac:dyDescent="0.25">
      <c r="B38" s="120" t="s">
        <v>187</v>
      </c>
      <c r="C38" s="119">
        <f t="shared" si="0"/>
        <v>1.2222222222222223</v>
      </c>
      <c r="D38" s="119">
        <f t="shared" si="0"/>
        <v>0.63636363636363635</v>
      </c>
    </row>
    <row r="39" spans="1:23" ht="17.100000000000001" customHeight="1" thickBot="1" x14ac:dyDescent="0.25">
      <c r="B39" s="120" t="s">
        <v>188</v>
      </c>
      <c r="C39" s="119">
        <f t="shared" si="0"/>
        <v>-0.375</v>
      </c>
      <c r="D39" s="119">
        <f t="shared" si="0"/>
        <v>0.1</v>
      </c>
    </row>
    <row r="40" spans="1:23" ht="17.100000000000001" customHeight="1" thickBot="1" x14ac:dyDescent="0.25">
      <c r="B40" s="120" t="s">
        <v>189</v>
      </c>
      <c r="C40" s="119">
        <f t="shared" si="0"/>
        <v>-3.7499999999999999E-2</v>
      </c>
      <c r="D40" s="119">
        <f t="shared" si="0"/>
        <v>0.28205128205128205</v>
      </c>
    </row>
    <row r="41" spans="1:23" ht="17.100000000000001" customHeight="1" thickBot="1" x14ac:dyDescent="0.25">
      <c r="B41" s="120" t="s">
        <v>190</v>
      </c>
      <c r="C41" s="119">
        <f t="shared" si="0"/>
        <v>0.14285714285714285</v>
      </c>
      <c r="D41" s="119">
        <f t="shared" si="0"/>
        <v>-0.48780487804878048</v>
      </c>
    </row>
    <row r="42" spans="1:23" ht="17.100000000000001" customHeight="1" thickBot="1" x14ac:dyDescent="0.25">
      <c r="B42" s="120" t="s">
        <v>191</v>
      </c>
      <c r="C42" s="119">
        <f t="shared" si="0"/>
        <v>4</v>
      </c>
      <c r="D42" s="119">
        <f t="shared" si="0"/>
        <v>3</v>
      </c>
    </row>
    <row r="43" spans="1:23" ht="17.100000000000001" customHeight="1" thickBot="1" x14ac:dyDescent="0.25">
      <c r="B43" s="120" t="s">
        <v>192</v>
      </c>
      <c r="C43" s="119">
        <f t="shared" si="0"/>
        <v>-0.35897435897435898</v>
      </c>
      <c r="D43" s="119">
        <f t="shared" si="0"/>
        <v>-0.10714285714285714</v>
      </c>
    </row>
    <row r="44" spans="1:23" ht="17.100000000000001" customHeight="1" thickBot="1" x14ac:dyDescent="0.25">
      <c r="B44" s="120" t="s">
        <v>193</v>
      </c>
      <c r="C44" s="119">
        <f t="shared" si="0"/>
        <v>0.5</v>
      </c>
      <c r="D44" s="119">
        <f t="shared" si="0"/>
        <v>-0.25</v>
      </c>
    </row>
    <row r="45" spans="1:23" ht="17.100000000000001" customHeight="1" thickBot="1" x14ac:dyDescent="0.25">
      <c r="B45" s="118" t="s">
        <v>194</v>
      </c>
      <c r="C45" s="117">
        <f t="shared" si="0"/>
        <v>0.06</v>
      </c>
      <c r="D45" s="117">
        <f t="shared" si="0"/>
        <v>7.5774971297359356E-2</v>
      </c>
    </row>
    <row r="48" spans="1:23"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row>
    <row r="49" spans="1:23" x14ac:dyDescent="0.2">
      <c r="A49" s="142"/>
      <c r="B49" s="142"/>
      <c r="C49" s="142"/>
      <c r="D49" s="142"/>
      <c r="E49" s="142"/>
      <c r="F49" s="142"/>
      <c r="G49" s="142"/>
      <c r="H49" s="142"/>
      <c r="I49" s="142"/>
      <c r="J49" s="142"/>
      <c r="K49" s="142"/>
      <c r="L49" s="142"/>
      <c r="M49" s="142"/>
      <c r="N49" s="142"/>
      <c r="O49" s="142"/>
      <c r="P49" s="142"/>
      <c r="Q49" s="142"/>
      <c r="R49" s="142"/>
      <c r="S49" s="142"/>
      <c r="T49" s="142"/>
      <c r="U49" s="142"/>
      <c r="V49" s="142"/>
      <c r="W49" s="142"/>
    </row>
    <row r="50" spans="1:23"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row>
    <row r="51" spans="1:23" ht="39" customHeight="1" x14ac:dyDescent="0.2">
      <c r="A51" s="142"/>
      <c r="B51" s="142"/>
      <c r="C51" s="127" t="s">
        <v>106</v>
      </c>
      <c r="D51" s="127" t="s">
        <v>301</v>
      </c>
      <c r="E51" s="127" t="s">
        <v>303</v>
      </c>
      <c r="F51" s="128" t="s">
        <v>310</v>
      </c>
      <c r="G51" s="127" t="s">
        <v>325</v>
      </c>
      <c r="H51" s="127" t="s">
        <v>327</v>
      </c>
      <c r="I51" s="147"/>
      <c r="J51" s="147">
        <v>45658</v>
      </c>
      <c r="K51" s="146"/>
    </row>
    <row r="52" spans="1:23" ht="15" thickBot="1" x14ac:dyDescent="0.25">
      <c r="A52" s="142"/>
      <c r="B52" s="120" t="s">
        <v>177</v>
      </c>
      <c r="C52" s="143">
        <f t="shared" ref="C52:H69" si="1">+C6/$J52*100000</f>
        <v>1.7632404380657842</v>
      </c>
      <c r="D52" s="143">
        <f t="shared" si="1"/>
        <v>1.9327827878798016</v>
      </c>
      <c r="E52" s="143">
        <f t="shared" si="1"/>
        <v>1.322430328549338</v>
      </c>
      <c r="F52" s="143">
        <f t="shared" si="1"/>
        <v>1.5484867949680283</v>
      </c>
      <c r="G52" s="143">
        <f t="shared" si="1"/>
        <v>2.158839254298492</v>
      </c>
      <c r="H52" s="143">
        <f t="shared" si="1"/>
        <v>2.0684166677310158</v>
      </c>
      <c r="I52" s="142"/>
      <c r="J52" s="142">
        <v>8847347</v>
      </c>
      <c r="K52" s="142"/>
    </row>
    <row r="53" spans="1:23" ht="15" thickBot="1" x14ac:dyDescent="0.25">
      <c r="A53" s="142"/>
      <c r="B53" s="120" t="s">
        <v>178</v>
      </c>
      <c r="C53" s="143">
        <f t="shared" si="1"/>
        <v>0.73280419984743017</v>
      </c>
      <c r="D53" s="143">
        <f t="shared" si="1"/>
        <v>0.87936503981691616</v>
      </c>
      <c r="E53" s="143">
        <f t="shared" si="1"/>
        <v>0.58624335987794418</v>
      </c>
      <c r="F53" s="143">
        <f t="shared" si="1"/>
        <v>0.58624335987794418</v>
      </c>
      <c r="G53" s="143">
        <f t="shared" ref="G53:H53" si="2">+G7/$J53*100000</f>
        <v>0.73280419984743017</v>
      </c>
      <c r="H53" s="143">
        <f t="shared" si="2"/>
        <v>0.58624335987794418</v>
      </c>
      <c r="I53" s="142"/>
      <c r="J53" s="142">
        <v>1364621</v>
      </c>
      <c r="K53" s="142"/>
    </row>
    <row r="54" spans="1:23" ht="15" thickBot="1" x14ac:dyDescent="0.25">
      <c r="A54" s="142"/>
      <c r="B54" s="120" t="s">
        <v>179</v>
      </c>
      <c r="C54" s="143">
        <f t="shared" si="1"/>
        <v>2.0687046362626194</v>
      </c>
      <c r="D54" s="143">
        <f t="shared" si="1"/>
        <v>1.2806266795911452</v>
      </c>
      <c r="E54" s="143">
        <f t="shared" si="1"/>
        <v>0.68956821208753971</v>
      </c>
      <c r="F54" s="143">
        <f t="shared" si="1"/>
        <v>1.2806266795911452</v>
      </c>
      <c r="G54" s="143">
        <f t="shared" ref="G54:H54" si="3">+G8/$J54*100000</f>
        <v>0.8865877012554082</v>
      </c>
      <c r="H54" s="143">
        <f t="shared" si="3"/>
        <v>1.1821169350072109</v>
      </c>
      <c r="I54" s="142"/>
      <c r="J54" s="142">
        <v>1015128</v>
      </c>
      <c r="K54" s="142"/>
    </row>
    <row r="55" spans="1:23" ht="15" thickBot="1" x14ac:dyDescent="0.25">
      <c r="A55" s="142"/>
      <c r="B55" s="120" t="s">
        <v>180</v>
      </c>
      <c r="C55" s="143">
        <f t="shared" si="1"/>
        <v>0.16001997049231745</v>
      </c>
      <c r="D55" s="143">
        <f t="shared" si="1"/>
        <v>0.24002995573847613</v>
      </c>
      <c r="E55" s="143">
        <f t="shared" si="1"/>
        <v>8.0009985246158724E-2</v>
      </c>
      <c r="F55" s="143">
        <f t="shared" si="1"/>
        <v>0</v>
      </c>
      <c r="G55" s="143">
        <f t="shared" ref="G55:H55" si="4">+G9/$J55*100000</f>
        <v>0</v>
      </c>
      <c r="H55" s="143">
        <f t="shared" si="4"/>
        <v>0.24002995573847613</v>
      </c>
      <c r="I55" s="142"/>
      <c r="J55" s="142">
        <v>1249844</v>
      </c>
      <c r="K55" s="142"/>
    </row>
    <row r="56" spans="1:23" ht="15" thickBot="1" x14ac:dyDescent="0.25">
      <c r="A56" s="142"/>
      <c r="B56" s="120" t="s">
        <v>181</v>
      </c>
      <c r="C56" s="143">
        <f t="shared" si="1"/>
        <v>1.3281000289525806</v>
      </c>
      <c r="D56" s="143">
        <f t="shared" si="1"/>
        <v>1.5494500337780106</v>
      </c>
      <c r="E56" s="143">
        <f t="shared" si="1"/>
        <v>1.5937200347430966</v>
      </c>
      <c r="F56" s="143">
        <f t="shared" si="1"/>
        <v>1.9921500434288708</v>
      </c>
      <c r="G56" s="143">
        <f t="shared" ref="G56:H56" si="5">+G10/$J56*100000</f>
        <v>1.4609100318478387</v>
      </c>
      <c r="H56" s="143">
        <f t="shared" si="5"/>
        <v>1.7708000386034408</v>
      </c>
      <c r="I56" s="142"/>
      <c r="J56" s="142">
        <v>2258866</v>
      </c>
      <c r="K56" s="142"/>
    </row>
    <row r="57" spans="1:23" ht="15" thickBot="1" x14ac:dyDescent="0.25">
      <c r="A57" s="142"/>
      <c r="B57" s="120" t="s">
        <v>182</v>
      </c>
      <c r="C57" s="143">
        <f t="shared" si="1"/>
        <v>2.0214850165846001</v>
      </c>
      <c r="D57" s="143">
        <f t="shared" si="1"/>
        <v>0.50537125414615003</v>
      </c>
      <c r="E57" s="143">
        <f t="shared" si="1"/>
        <v>2.5268562707307498</v>
      </c>
      <c r="F57" s="143">
        <f t="shared" si="1"/>
        <v>1.3476566777230667</v>
      </c>
      <c r="G57" s="143">
        <f t="shared" ref="G57:H57" si="6">+G11/$J57*100000</f>
        <v>2.6953133554461335</v>
      </c>
      <c r="H57" s="143">
        <f t="shared" si="6"/>
        <v>3.3691416943076669</v>
      </c>
      <c r="I57" s="142"/>
      <c r="J57" s="142">
        <v>593623</v>
      </c>
      <c r="K57" s="142"/>
    </row>
    <row r="58" spans="1:23" ht="15" thickBot="1" x14ac:dyDescent="0.25">
      <c r="A58" s="142"/>
      <c r="B58" s="120" t="s">
        <v>195</v>
      </c>
      <c r="C58" s="143">
        <f t="shared" si="1"/>
        <v>1.4159463039845146</v>
      </c>
      <c r="D58" s="143">
        <f t="shared" si="1"/>
        <v>1.4575917835134709</v>
      </c>
      <c r="E58" s="143">
        <f t="shared" si="1"/>
        <v>0.58303671340538832</v>
      </c>
      <c r="F58" s="143">
        <f t="shared" si="1"/>
        <v>1.3326553449266019</v>
      </c>
      <c r="G58" s="143">
        <f t="shared" ref="G58:H58" si="7">+G12/$J58*100000</f>
        <v>1.3326553449266019</v>
      </c>
      <c r="H58" s="143">
        <f t="shared" si="7"/>
        <v>1.3743008244555581</v>
      </c>
      <c r="I58" s="142"/>
      <c r="J58" s="142">
        <v>2401221</v>
      </c>
      <c r="K58" s="142"/>
    </row>
    <row r="59" spans="1:23" ht="15" thickBot="1" x14ac:dyDescent="0.25">
      <c r="A59" s="142"/>
      <c r="B59" s="120" t="s">
        <v>184</v>
      </c>
      <c r="C59" s="143">
        <f t="shared" si="1"/>
        <v>1.0816515219777481</v>
      </c>
      <c r="D59" s="143">
        <f t="shared" si="1"/>
        <v>1.1757081760627697</v>
      </c>
      <c r="E59" s="143">
        <f t="shared" si="1"/>
        <v>0.3291982892975755</v>
      </c>
      <c r="F59" s="143">
        <f t="shared" si="1"/>
        <v>1.1757081760627697</v>
      </c>
      <c r="G59" s="143">
        <f t="shared" ref="G59:H59" si="8">+G13/$J59*100000</f>
        <v>1.8341047546579206</v>
      </c>
      <c r="H59" s="143">
        <f t="shared" si="8"/>
        <v>1.7870764276154099</v>
      </c>
      <c r="I59" s="142"/>
      <c r="J59" s="142">
        <v>2126378</v>
      </c>
      <c r="K59" s="142"/>
    </row>
    <row r="60" spans="1:23" ht="15" thickBot="1" x14ac:dyDescent="0.25">
      <c r="A60" s="142"/>
      <c r="B60" s="120" t="s">
        <v>185</v>
      </c>
      <c r="C60" s="143">
        <f t="shared" si="1"/>
        <v>0.66468688447224966</v>
      </c>
      <c r="D60" s="143">
        <f t="shared" si="1"/>
        <v>0.56621475343932381</v>
      </c>
      <c r="E60" s="143">
        <f t="shared" si="1"/>
        <v>0.4923606551646294</v>
      </c>
      <c r="F60" s="143">
        <f t="shared" si="1"/>
        <v>0.52928770430197658</v>
      </c>
      <c r="G60" s="143">
        <f t="shared" ref="G60:H60" si="9">+G14/$J60*100000</f>
        <v>0.84932213015898583</v>
      </c>
      <c r="H60" s="143">
        <f t="shared" si="9"/>
        <v>0.83701311377986987</v>
      </c>
      <c r="I60" s="142"/>
      <c r="J60" s="142">
        <v>8124126</v>
      </c>
      <c r="K60" s="142"/>
    </row>
    <row r="61" spans="1:23" ht="15" thickBot="1" x14ac:dyDescent="0.25">
      <c r="A61" s="142"/>
      <c r="B61" s="120" t="s">
        <v>196</v>
      </c>
      <c r="C61" s="143">
        <f t="shared" si="1"/>
        <v>2.6174237103934948</v>
      </c>
      <c r="D61" s="143">
        <f t="shared" si="1"/>
        <v>2.8754795691646842</v>
      </c>
      <c r="E61" s="143">
        <f t="shared" si="1"/>
        <v>2.5621260263710965</v>
      </c>
      <c r="F61" s="143">
        <f t="shared" si="1"/>
        <v>3.2072656732990712</v>
      </c>
      <c r="G61" s="143">
        <f t="shared" ref="G61:H61" si="10">+G15/$J61*100000</f>
        <v>2.6911539557566915</v>
      </c>
      <c r="H61" s="143">
        <f t="shared" si="10"/>
        <v>1.7879584500575278</v>
      </c>
      <c r="I61" s="142"/>
      <c r="J61" s="142">
        <v>5425182</v>
      </c>
      <c r="K61" s="142"/>
    </row>
    <row r="62" spans="1:23" ht="15" thickBot="1" x14ac:dyDescent="0.25">
      <c r="A62" s="142"/>
      <c r="B62" s="120" t="s">
        <v>187</v>
      </c>
      <c r="C62" s="143">
        <f t="shared" si="1"/>
        <v>0.85442091622402905</v>
      </c>
      <c r="D62" s="143">
        <f t="shared" si="1"/>
        <v>1.0442922309404801</v>
      </c>
      <c r="E62" s="143">
        <f t="shared" si="1"/>
        <v>0.56961394414935274</v>
      </c>
      <c r="F62" s="143">
        <f t="shared" si="1"/>
        <v>1.2341635456569311</v>
      </c>
      <c r="G62" s="143">
        <f t="shared" ref="G62:H62" si="11">+G16/$J62*100000</f>
        <v>1.8987131471645093</v>
      </c>
      <c r="H62" s="143">
        <f t="shared" si="11"/>
        <v>1.7088418324480581</v>
      </c>
      <c r="I62" s="142"/>
      <c r="J62" s="142">
        <v>1053345</v>
      </c>
      <c r="K62" s="142"/>
    </row>
    <row r="63" spans="1:23" ht="15" thickBot="1" x14ac:dyDescent="0.25">
      <c r="A63" s="142"/>
      <c r="B63" s="120" t="s">
        <v>188</v>
      </c>
      <c r="C63" s="143">
        <f t="shared" si="1"/>
        <v>0.29468741216933769</v>
      </c>
      <c r="D63" s="143">
        <f t="shared" si="1"/>
        <v>0.36835926521167212</v>
      </c>
      <c r="E63" s="143">
        <f t="shared" si="1"/>
        <v>0.29468741216933769</v>
      </c>
      <c r="F63" s="143">
        <f t="shared" si="1"/>
        <v>0.47886704477517378</v>
      </c>
      <c r="G63" s="143">
        <f t="shared" ref="G63:H63" si="12">+G17/$J63*100000</f>
        <v>0.18417963260583606</v>
      </c>
      <c r="H63" s="143">
        <f t="shared" si="12"/>
        <v>0.40519519173283935</v>
      </c>
      <c r="I63" s="142"/>
      <c r="J63" s="142">
        <v>2714741</v>
      </c>
      <c r="K63" s="142"/>
    </row>
    <row r="64" spans="1:23" ht="15" thickBot="1" x14ac:dyDescent="0.25">
      <c r="A64" s="142"/>
      <c r="B64" s="120" t="s">
        <v>189</v>
      </c>
      <c r="C64" s="143">
        <f t="shared" si="1"/>
        <v>4.4982447005757473</v>
      </c>
      <c r="D64" s="143">
        <f t="shared" si="1"/>
        <v>3.8375650101786842</v>
      </c>
      <c r="E64" s="143">
        <f t="shared" si="1"/>
        <v>4.3857885830613537</v>
      </c>
      <c r="F64" s="143">
        <f t="shared" si="1"/>
        <v>4.2452184361683614</v>
      </c>
      <c r="G64" s="143">
        <f t="shared" ref="G64:H64" si="13">+G18/$J64*100000</f>
        <v>4.3295605243041573</v>
      </c>
      <c r="H64" s="143">
        <f t="shared" si="13"/>
        <v>4.9199551412547233</v>
      </c>
      <c r="I64" s="142"/>
      <c r="J64" s="142">
        <v>7113886</v>
      </c>
      <c r="K64" s="142"/>
    </row>
    <row r="65" spans="1:23" ht="15" thickBot="1" x14ac:dyDescent="0.25">
      <c r="A65" s="142"/>
      <c r="B65" s="120" t="s">
        <v>190</v>
      </c>
      <c r="C65" s="143">
        <f t="shared" si="1"/>
        <v>2.2054343161798853</v>
      </c>
      <c r="D65" s="143">
        <f t="shared" si="1"/>
        <v>2.5835087703821511</v>
      </c>
      <c r="E65" s="143">
        <f t="shared" si="1"/>
        <v>1.5122978168090642</v>
      </c>
      <c r="F65" s="143">
        <f t="shared" si="1"/>
        <v>1.7643474529439083</v>
      </c>
      <c r="G65" s="143">
        <f t="shared" ref="G65:H65" si="14">+G19/$J65*100000</f>
        <v>2.5204963613484406</v>
      </c>
      <c r="H65" s="143">
        <f t="shared" si="14"/>
        <v>1.3232605897079313</v>
      </c>
      <c r="I65" s="142"/>
      <c r="J65" s="142">
        <v>1586989</v>
      </c>
      <c r="K65" s="142"/>
    </row>
    <row r="66" spans="1:23" ht="15" thickBot="1" x14ac:dyDescent="0.25">
      <c r="A66" s="142"/>
      <c r="B66" s="120" t="s">
        <v>191</v>
      </c>
      <c r="C66" s="143">
        <f t="shared" si="1"/>
        <v>0.14623004325484679</v>
      </c>
      <c r="D66" s="143">
        <f t="shared" si="1"/>
        <v>0.14623004325484679</v>
      </c>
      <c r="E66" s="143">
        <f t="shared" si="1"/>
        <v>0.73115021627423404</v>
      </c>
      <c r="F66" s="143">
        <f t="shared" si="1"/>
        <v>0.14623004325484679</v>
      </c>
      <c r="G66" s="143">
        <f t="shared" ref="G66:H66" si="15">+G20/$J66*100000</f>
        <v>0.73115021627423404</v>
      </c>
      <c r="H66" s="143">
        <f t="shared" si="15"/>
        <v>0.58492017301938715</v>
      </c>
      <c r="I66" s="142"/>
      <c r="J66" s="142">
        <v>683854</v>
      </c>
      <c r="K66" s="142"/>
    </row>
    <row r="67" spans="1:23" ht="15" thickBot="1" x14ac:dyDescent="0.25">
      <c r="A67" s="142"/>
      <c r="B67" s="120" t="s">
        <v>192</v>
      </c>
      <c r="C67" s="143">
        <f t="shared" si="1"/>
        <v>1.7392522018263932</v>
      </c>
      <c r="D67" s="143">
        <f t="shared" si="1"/>
        <v>1.2486938884907439</v>
      </c>
      <c r="E67" s="143">
        <f t="shared" si="1"/>
        <v>0.80273178545833535</v>
      </c>
      <c r="F67" s="143">
        <f t="shared" si="1"/>
        <v>0.62434694424537196</v>
      </c>
      <c r="G67" s="143">
        <f t="shared" ref="G67:H67" si="16">+G21/$J67*100000</f>
        <v>1.1149052575810212</v>
      </c>
      <c r="H67" s="143">
        <f t="shared" si="16"/>
        <v>1.1149052575810212</v>
      </c>
      <c r="I67" s="142"/>
      <c r="J67" s="142">
        <v>2242343</v>
      </c>
      <c r="K67" s="142"/>
    </row>
    <row r="68" spans="1:23" ht="15" thickBot="1" x14ac:dyDescent="0.25">
      <c r="A68" s="142"/>
      <c r="B68" s="120" t="s">
        <v>193</v>
      </c>
      <c r="C68" s="143">
        <f t="shared" si="1"/>
        <v>1.2239789720412604</v>
      </c>
      <c r="D68" s="143">
        <f t="shared" si="1"/>
        <v>2.4479579440825208</v>
      </c>
      <c r="E68" s="143">
        <f t="shared" si="1"/>
        <v>1.2239789720412604</v>
      </c>
      <c r="F68" s="143">
        <f t="shared" si="1"/>
        <v>1.5299737150515755</v>
      </c>
      <c r="G68" s="143">
        <f t="shared" ref="G68:H68" si="17">+G22/$J68*100000</f>
        <v>1.8359684580618907</v>
      </c>
      <c r="H68" s="143">
        <f t="shared" si="17"/>
        <v>1.8359684580618907</v>
      </c>
      <c r="I68" s="142"/>
      <c r="J68" s="142">
        <v>326803</v>
      </c>
      <c r="K68" s="142"/>
    </row>
    <row r="69" spans="1:23" ht="15" thickBot="1" x14ac:dyDescent="0.25">
      <c r="A69" s="142"/>
      <c r="B69" s="118" t="s">
        <v>194</v>
      </c>
      <c r="C69" s="144">
        <f t="shared" si="1"/>
        <v>1.8319381190844046</v>
      </c>
      <c r="D69" s="144">
        <f t="shared" si="1"/>
        <v>1.7729090019139071</v>
      </c>
      <c r="E69" s="144">
        <f t="shared" si="1"/>
        <v>1.5490054540258131</v>
      </c>
      <c r="F69" s="144">
        <f t="shared" si="1"/>
        <v>1.7525541339240804</v>
      </c>
      <c r="G69" s="144">
        <f t="shared" ref="G69:H69" si="18">+G23/$J69*100000</f>
        <v>1.9418544062294689</v>
      </c>
      <c r="H69" s="144">
        <f t="shared" si="18"/>
        <v>1.9072511306467634</v>
      </c>
      <c r="I69" s="142"/>
      <c r="J69" s="142">
        <v>49128297</v>
      </c>
      <c r="K69" s="142"/>
    </row>
    <row r="70" spans="1:23" ht="13.5" thickBot="1" x14ac:dyDescent="0.25">
      <c r="A70" s="142"/>
      <c r="B70" s="142"/>
      <c r="C70" s="143"/>
      <c r="D70" s="143"/>
      <c r="E70" s="143"/>
      <c r="F70" s="143"/>
      <c r="G70" s="143"/>
      <c r="H70" s="142"/>
      <c r="I70" s="142"/>
      <c r="R70" s="142"/>
      <c r="S70" s="142"/>
      <c r="T70" s="142"/>
      <c r="U70" s="142"/>
      <c r="V70" s="142"/>
      <c r="W70" s="142"/>
    </row>
    <row r="71" spans="1:23" ht="13.5" thickBot="1" x14ac:dyDescent="0.25">
      <c r="A71" s="142"/>
      <c r="B71" s="142"/>
      <c r="C71" s="143"/>
      <c r="D71" s="143"/>
      <c r="E71" s="143"/>
      <c r="F71" s="143"/>
      <c r="G71" s="143"/>
      <c r="H71" s="142"/>
      <c r="I71" s="142"/>
      <c r="R71" s="142"/>
      <c r="S71" s="142"/>
      <c r="T71" s="142"/>
      <c r="U71" s="142"/>
      <c r="V71" s="142"/>
      <c r="W71" s="142"/>
    </row>
    <row r="72" spans="1:23" ht="13.5" thickBot="1" x14ac:dyDescent="0.25">
      <c r="A72" s="142"/>
      <c r="B72" s="142"/>
      <c r="C72" s="143"/>
      <c r="D72" s="143"/>
      <c r="E72" s="143"/>
      <c r="F72" s="143"/>
      <c r="G72" s="143"/>
      <c r="H72" s="142"/>
      <c r="I72" s="142"/>
      <c r="R72" s="142"/>
      <c r="S72" s="142"/>
      <c r="T72" s="142"/>
      <c r="U72" s="142"/>
      <c r="V72" s="142"/>
      <c r="W72" s="142"/>
    </row>
    <row r="73" spans="1:23" x14ac:dyDescent="0.2">
      <c r="A73" s="142"/>
      <c r="B73" s="142"/>
      <c r="C73" s="142"/>
      <c r="D73" s="142"/>
      <c r="E73" s="142"/>
      <c r="F73" s="142"/>
      <c r="G73" s="142"/>
      <c r="H73" s="142"/>
      <c r="I73" s="142"/>
      <c r="R73" s="142"/>
      <c r="S73" s="142"/>
      <c r="T73" s="142"/>
      <c r="U73" s="142"/>
      <c r="V73" s="142"/>
      <c r="W73" s="142"/>
    </row>
  </sheetData>
  <pageMargins left="0.78740157480314965" right="0.78740157480314965" top="0.98425196850393704" bottom="0.98425196850393704" header="0" footer="0"/>
  <pageSetup paperSize="9" scale="87" fitToHeight="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F575B-47BF-4E89-AE48-80904A24127F}">
  <sheetPr codeName="Hoja28"/>
  <dimension ref="B2:N45"/>
  <sheetViews>
    <sheetView zoomScaleNormal="100" workbookViewId="0"/>
  </sheetViews>
  <sheetFormatPr baseColWidth="10" defaultColWidth="11.42578125" defaultRowHeight="12.75" x14ac:dyDescent="0.2"/>
  <cols>
    <col min="1" max="1" width="6.7109375" style="116" customWidth="1"/>
    <col min="2" max="2" width="33.85546875" style="116" customWidth="1"/>
    <col min="3" max="18" width="12.28515625" style="116" customWidth="1"/>
    <col min="19" max="19" width="9.5703125" style="116" customWidth="1"/>
    <col min="20" max="20" width="14.42578125" style="116" customWidth="1"/>
    <col min="21" max="59" width="12.28515625" style="116" customWidth="1"/>
    <col min="60" max="16384" width="11.42578125" style="116"/>
  </cols>
  <sheetData>
    <row r="2" spans="2:14" ht="40.5" customHeight="1" x14ac:dyDescent="0.25">
      <c r="B2" s="134"/>
      <c r="C2" s="133"/>
      <c r="N2" s="88"/>
    </row>
    <row r="3" spans="2:14" s="130" customFormat="1" ht="28.5" customHeight="1" x14ac:dyDescent="0.2">
      <c r="B3" s="132"/>
      <c r="C3" s="131"/>
    </row>
    <row r="5" spans="2:14" ht="39" customHeight="1" x14ac:dyDescent="0.2">
      <c r="C5" s="127" t="s">
        <v>106</v>
      </c>
      <c r="D5" s="129" t="s">
        <v>301</v>
      </c>
      <c r="E5" s="129" t="s">
        <v>303</v>
      </c>
      <c r="F5" s="128" t="s">
        <v>310</v>
      </c>
      <c r="G5" s="127" t="s">
        <v>325</v>
      </c>
      <c r="H5" s="127" t="s">
        <v>327</v>
      </c>
    </row>
    <row r="6" spans="2:14" ht="17.100000000000001" customHeight="1" thickBot="1" x14ac:dyDescent="0.25">
      <c r="B6" s="120" t="s">
        <v>177</v>
      </c>
      <c r="C6" s="125">
        <v>67</v>
      </c>
      <c r="D6" s="126">
        <v>72</v>
      </c>
      <c r="E6" s="126">
        <v>73</v>
      </c>
      <c r="F6" s="126">
        <v>62</v>
      </c>
      <c r="G6" s="125">
        <v>107</v>
      </c>
      <c r="H6" s="125">
        <v>106</v>
      </c>
    </row>
    <row r="7" spans="2:14" ht="17.100000000000001" customHeight="1" thickBot="1" x14ac:dyDescent="0.25">
      <c r="B7" s="120" t="s">
        <v>178</v>
      </c>
      <c r="C7" s="125">
        <v>7</v>
      </c>
      <c r="D7" s="126">
        <v>2</v>
      </c>
      <c r="E7" s="126">
        <v>5</v>
      </c>
      <c r="F7" s="126">
        <v>6</v>
      </c>
      <c r="G7" s="125">
        <v>5</v>
      </c>
      <c r="H7" s="125">
        <v>2</v>
      </c>
    </row>
    <row r="8" spans="2:14" ht="17.100000000000001" customHeight="1" thickBot="1" x14ac:dyDescent="0.25">
      <c r="B8" s="120" t="s">
        <v>179</v>
      </c>
      <c r="C8" s="125">
        <v>19</v>
      </c>
      <c r="D8" s="126">
        <v>27</v>
      </c>
      <c r="E8" s="126">
        <v>8</v>
      </c>
      <c r="F8" s="126">
        <v>7</v>
      </c>
      <c r="G8" s="125">
        <v>4</v>
      </c>
      <c r="H8" s="125">
        <v>15</v>
      </c>
    </row>
    <row r="9" spans="2:14" ht="17.100000000000001" customHeight="1" thickBot="1" x14ac:dyDescent="0.25">
      <c r="B9" s="120" t="s">
        <v>180</v>
      </c>
      <c r="C9" s="125">
        <v>0</v>
      </c>
      <c r="D9" s="126">
        <v>2</v>
      </c>
      <c r="E9" s="126">
        <v>0</v>
      </c>
      <c r="F9" s="126">
        <v>0</v>
      </c>
      <c r="G9" s="125">
        <v>0</v>
      </c>
      <c r="H9" s="125">
        <v>5</v>
      </c>
    </row>
    <row r="10" spans="2:14" ht="17.100000000000001" customHeight="1" thickBot="1" x14ac:dyDescent="0.25">
      <c r="B10" s="120" t="s">
        <v>181</v>
      </c>
      <c r="C10" s="125">
        <v>30</v>
      </c>
      <c r="D10" s="126">
        <v>25</v>
      </c>
      <c r="E10" s="126">
        <v>22</v>
      </c>
      <c r="F10" s="126">
        <v>25</v>
      </c>
      <c r="G10" s="125">
        <v>25</v>
      </c>
      <c r="H10" s="125">
        <v>33</v>
      </c>
    </row>
    <row r="11" spans="2:14" ht="17.100000000000001" customHeight="1" thickBot="1" x14ac:dyDescent="0.25">
      <c r="B11" s="120" t="s">
        <v>182</v>
      </c>
      <c r="C11" s="125">
        <v>12</v>
      </c>
      <c r="D11" s="126">
        <v>2</v>
      </c>
      <c r="E11" s="126">
        <v>7</v>
      </c>
      <c r="F11" s="126">
        <v>15</v>
      </c>
      <c r="G11" s="125">
        <v>14</v>
      </c>
      <c r="H11" s="125">
        <v>12</v>
      </c>
    </row>
    <row r="12" spans="2:14" ht="17.100000000000001" customHeight="1" thickBot="1" x14ac:dyDescent="0.25">
      <c r="B12" s="120" t="s">
        <v>183</v>
      </c>
      <c r="C12" s="125">
        <v>19</v>
      </c>
      <c r="D12" s="126">
        <v>14</v>
      </c>
      <c r="E12" s="126">
        <v>7</v>
      </c>
      <c r="F12" s="126">
        <v>12</v>
      </c>
      <c r="G12" s="125">
        <v>15</v>
      </c>
      <c r="H12" s="125">
        <v>20</v>
      </c>
    </row>
    <row r="13" spans="2:14" ht="17.100000000000001" customHeight="1" thickBot="1" x14ac:dyDescent="0.25">
      <c r="B13" s="120" t="s">
        <v>184</v>
      </c>
      <c r="C13" s="125">
        <v>8</v>
      </c>
      <c r="D13" s="126">
        <v>12</v>
      </c>
      <c r="E13" s="126">
        <v>2</v>
      </c>
      <c r="F13" s="126">
        <v>7</v>
      </c>
      <c r="G13" s="125">
        <v>2</v>
      </c>
      <c r="H13" s="125">
        <v>8</v>
      </c>
    </row>
    <row r="14" spans="2:14" ht="17.100000000000001" customHeight="1" thickBot="1" x14ac:dyDescent="0.25">
      <c r="B14" s="120" t="s">
        <v>185</v>
      </c>
      <c r="C14" s="125">
        <v>60</v>
      </c>
      <c r="D14" s="126">
        <v>38</v>
      </c>
      <c r="E14" s="126">
        <v>27</v>
      </c>
      <c r="F14" s="126">
        <v>39</v>
      </c>
      <c r="G14" s="125">
        <v>54</v>
      </c>
      <c r="H14" s="125">
        <v>46</v>
      </c>
    </row>
    <row r="15" spans="2:14" ht="17.100000000000001" customHeight="1" thickBot="1" x14ac:dyDescent="0.25">
      <c r="B15" s="120" t="s">
        <v>186</v>
      </c>
      <c r="C15" s="125">
        <v>84</v>
      </c>
      <c r="D15" s="126">
        <v>109</v>
      </c>
      <c r="E15" s="126">
        <v>66</v>
      </c>
      <c r="F15" s="126">
        <v>105</v>
      </c>
      <c r="G15" s="125">
        <v>100</v>
      </c>
      <c r="H15" s="125">
        <v>93</v>
      </c>
    </row>
    <row r="16" spans="2:14" ht="17.100000000000001" customHeight="1" thickBot="1" x14ac:dyDescent="0.25">
      <c r="B16" s="120" t="s">
        <v>187</v>
      </c>
      <c r="C16" s="125">
        <v>2</v>
      </c>
      <c r="D16" s="126">
        <v>5</v>
      </c>
      <c r="E16" s="126">
        <v>4</v>
      </c>
      <c r="F16" s="126">
        <v>5</v>
      </c>
      <c r="G16" s="125">
        <v>14</v>
      </c>
      <c r="H16" s="125">
        <v>12</v>
      </c>
    </row>
    <row r="17" spans="2:8" ht="17.100000000000001" customHeight="1" thickBot="1" x14ac:dyDescent="0.25">
      <c r="B17" s="120" t="s">
        <v>188</v>
      </c>
      <c r="C17" s="125">
        <v>3</v>
      </c>
      <c r="D17" s="126">
        <v>6</v>
      </c>
      <c r="E17" s="126">
        <v>4</v>
      </c>
      <c r="F17" s="126">
        <v>9</v>
      </c>
      <c r="G17" s="125">
        <v>5</v>
      </c>
      <c r="H17" s="125">
        <v>7</v>
      </c>
    </row>
    <row r="18" spans="2:8" ht="17.100000000000001" customHeight="1" thickBot="1" x14ac:dyDescent="0.25">
      <c r="B18" s="120" t="s">
        <v>189</v>
      </c>
      <c r="C18" s="125">
        <v>251</v>
      </c>
      <c r="D18" s="126">
        <v>258</v>
      </c>
      <c r="E18" s="126">
        <v>229</v>
      </c>
      <c r="F18" s="126">
        <v>246</v>
      </c>
      <c r="G18" s="125">
        <v>244</v>
      </c>
      <c r="H18" s="125">
        <v>278</v>
      </c>
    </row>
    <row r="19" spans="2:8" ht="17.100000000000001" customHeight="1" thickBot="1" x14ac:dyDescent="0.25">
      <c r="B19" s="120" t="s">
        <v>190</v>
      </c>
      <c r="C19" s="125">
        <v>34</v>
      </c>
      <c r="D19" s="126">
        <v>28</v>
      </c>
      <c r="E19" s="126">
        <v>18</v>
      </c>
      <c r="F19" s="126">
        <v>24</v>
      </c>
      <c r="G19" s="125">
        <v>23</v>
      </c>
      <c r="H19" s="125">
        <v>24</v>
      </c>
    </row>
    <row r="20" spans="2:8" ht="17.100000000000001" customHeight="1" thickBot="1" x14ac:dyDescent="0.25">
      <c r="B20" s="120" t="s">
        <v>191</v>
      </c>
      <c r="C20" s="125">
        <v>0</v>
      </c>
      <c r="D20" s="126">
        <v>0</v>
      </c>
      <c r="E20" s="126">
        <v>0</v>
      </c>
      <c r="F20" s="126">
        <v>0</v>
      </c>
      <c r="G20" s="125">
        <v>0</v>
      </c>
      <c r="H20" s="125">
        <v>0</v>
      </c>
    </row>
    <row r="21" spans="2:8" ht="17.100000000000001" customHeight="1" thickBot="1" x14ac:dyDescent="0.25">
      <c r="B21" s="120" t="s">
        <v>192</v>
      </c>
      <c r="C21" s="125">
        <v>34</v>
      </c>
      <c r="D21" s="126">
        <v>25</v>
      </c>
      <c r="E21" s="126">
        <v>13</v>
      </c>
      <c r="F21" s="126">
        <v>14</v>
      </c>
      <c r="G21" s="125">
        <v>14</v>
      </c>
      <c r="H21" s="125">
        <v>22</v>
      </c>
    </row>
    <row r="22" spans="2:8" ht="17.100000000000001" customHeight="1" thickBot="1" x14ac:dyDescent="0.25">
      <c r="B22" s="120" t="s">
        <v>193</v>
      </c>
      <c r="C22" s="125">
        <v>3</v>
      </c>
      <c r="D22" s="125">
        <v>10</v>
      </c>
      <c r="E22" s="125">
        <v>5</v>
      </c>
      <c r="F22" s="125">
        <v>1</v>
      </c>
      <c r="G22" s="116">
        <v>8</v>
      </c>
      <c r="H22" s="116">
        <v>4</v>
      </c>
    </row>
    <row r="23" spans="2:8" ht="17.100000000000001" customHeight="1" thickBot="1" x14ac:dyDescent="0.25">
      <c r="B23" s="118" t="s">
        <v>194</v>
      </c>
      <c r="C23" s="124">
        <v>633</v>
      </c>
      <c r="D23" s="124">
        <v>635</v>
      </c>
      <c r="E23" s="124">
        <v>490</v>
      </c>
      <c r="F23" s="124">
        <v>577</v>
      </c>
      <c r="G23" s="124">
        <v>634</v>
      </c>
      <c r="H23" s="124">
        <v>687</v>
      </c>
    </row>
    <row r="24" spans="2:8" ht="30" customHeight="1" x14ac:dyDescent="0.2">
      <c r="E24" s="123"/>
      <c r="G24" s="153"/>
    </row>
    <row r="25" spans="2:8" ht="42" customHeight="1" x14ac:dyDescent="0.2">
      <c r="B25" s="122"/>
      <c r="C25" s="122"/>
    </row>
    <row r="27" spans="2:8" ht="39" customHeight="1" x14ac:dyDescent="0.2">
      <c r="C27" s="121" t="s">
        <v>326</v>
      </c>
      <c r="D27" s="121" t="s">
        <v>331</v>
      </c>
    </row>
    <row r="28" spans="2:8" ht="17.100000000000001" customHeight="1" thickBot="1" x14ac:dyDescent="0.25">
      <c r="B28" s="120" t="s">
        <v>177</v>
      </c>
      <c r="C28" s="119">
        <f t="shared" ref="C28:D45" si="0">+IF(C6&gt;0,(G6-C6)/C6,"-")</f>
        <v>0.59701492537313428</v>
      </c>
      <c r="D28" s="119">
        <f t="shared" si="0"/>
        <v>0.47222222222222221</v>
      </c>
    </row>
    <row r="29" spans="2:8" ht="17.100000000000001" customHeight="1" thickBot="1" x14ac:dyDescent="0.25">
      <c r="B29" s="120" t="s">
        <v>178</v>
      </c>
      <c r="C29" s="119">
        <f t="shared" si="0"/>
        <v>-0.2857142857142857</v>
      </c>
      <c r="D29" s="119">
        <f t="shared" si="0"/>
        <v>0</v>
      </c>
    </row>
    <row r="30" spans="2:8" ht="17.100000000000001" customHeight="1" thickBot="1" x14ac:dyDescent="0.25">
      <c r="B30" s="120" t="s">
        <v>179</v>
      </c>
      <c r="C30" s="119">
        <f t="shared" si="0"/>
        <v>-0.78947368421052633</v>
      </c>
      <c r="D30" s="119">
        <f t="shared" si="0"/>
        <v>-0.44444444444444442</v>
      </c>
    </row>
    <row r="31" spans="2:8" ht="17.100000000000001" customHeight="1" thickBot="1" x14ac:dyDescent="0.25">
      <c r="B31" s="120" t="s">
        <v>180</v>
      </c>
      <c r="C31" s="119" t="str">
        <f t="shared" si="0"/>
        <v>-</v>
      </c>
      <c r="D31" s="119">
        <f t="shared" si="0"/>
        <v>1.5</v>
      </c>
    </row>
    <row r="32" spans="2:8" ht="17.100000000000001" customHeight="1" thickBot="1" x14ac:dyDescent="0.25">
      <c r="B32" s="120" t="s">
        <v>181</v>
      </c>
      <c r="C32" s="119">
        <f t="shared" si="0"/>
        <v>-0.16666666666666666</v>
      </c>
      <c r="D32" s="119">
        <f t="shared" si="0"/>
        <v>0.32</v>
      </c>
    </row>
    <row r="33" spans="2:4" ht="17.100000000000001" customHeight="1" thickBot="1" x14ac:dyDescent="0.25">
      <c r="B33" s="120" t="s">
        <v>182</v>
      </c>
      <c r="C33" s="119">
        <f t="shared" si="0"/>
        <v>0.16666666666666666</v>
      </c>
      <c r="D33" s="119">
        <f t="shared" si="0"/>
        <v>5</v>
      </c>
    </row>
    <row r="34" spans="2:4" ht="17.100000000000001" customHeight="1" thickBot="1" x14ac:dyDescent="0.25">
      <c r="B34" s="120" t="s">
        <v>183</v>
      </c>
      <c r="C34" s="119">
        <f t="shared" si="0"/>
        <v>-0.21052631578947367</v>
      </c>
      <c r="D34" s="119">
        <f t="shared" si="0"/>
        <v>0.42857142857142855</v>
      </c>
    </row>
    <row r="35" spans="2:4" ht="17.100000000000001" customHeight="1" thickBot="1" x14ac:dyDescent="0.25">
      <c r="B35" s="120" t="s">
        <v>184</v>
      </c>
      <c r="C35" s="119">
        <f t="shared" si="0"/>
        <v>-0.75</v>
      </c>
      <c r="D35" s="119">
        <f t="shared" si="0"/>
        <v>-0.33333333333333331</v>
      </c>
    </row>
    <row r="36" spans="2:4" ht="17.100000000000001" customHeight="1" thickBot="1" x14ac:dyDescent="0.25">
      <c r="B36" s="120" t="s">
        <v>185</v>
      </c>
      <c r="C36" s="119">
        <f t="shared" si="0"/>
        <v>-0.1</v>
      </c>
      <c r="D36" s="119">
        <f t="shared" si="0"/>
        <v>0.21052631578947367</v>
      </c>
    </row>
    <row r="37" spans="2:4" ht="17.100000000000001" customHeight="1" thickBot="1" x14ac:dyDescent="0.25">
      <c r="B37" s="120" t="s">
        <v>186</v>
      </c>
      <c r="C37" s="119">
        <f t="shared" si="0"/>
        <v>0.19047619047619047</v>
      </c>
      <c r="D37" s="119">
        <f t="shared" si="0"/>
        <v>-0.14678899082568808</v>
      </c>
    </row>
    <row r="38" spans="2:4" ht="17.100000000000001" customHeight="1" thickBot="1" x14ac:dyDescent="0.25">
      <c r="B38" s="120" t="s">
        <v>187</v>
      </c>
      <c r="C38" s="119">
        <f t="shared" si="0"/>
        <v>6</v>
      </c>
      <c r="D38" s="119">
        <f t="shared" si="0"/>
        <v>1.4</v>
      </c>
    </row>
    <row r="39" spans="2:4" ht="17.100000000000001" customHeight="1" thickBot="1" x14ac:dyDescent="0.25">
      <c r="B39" s="120" t="s">
        <v>188</v>
      </c>
      <c r="C39" s="119">
        <f t="shared" si="0"/>
        <v>0.66666666666666663</v>
      </c>
      <c r="D39" s="119">
        <f t="shared" si="0"/>
        <v>0.16666666666666666</v>
      </c>
    </row>
    <row r="40" spans="2:4" ht="17.100000000000001" customHeight="1" thickBot="1" x14ac:dyDescent="0.25">
      <c r="B40" s="120" t="s">
        <v>189</v>
      </c>
      <c r="C40" s="119">
        <f t="shared" si="0"/>
        <v>-2.7888446215139442E-2</v>
      </c>
      <c r="D40" s="119">
        <f t="shared" si="0"/>
        <v>7.7519379844961239E-2</v>
      </c>
    </row>
    <row r="41" spans="2:4" ht="17.100000000000001" customHeight="1" thickBot="1" x14ac:dyDescent="0.25">
      <c r="B41" s="120" t="s">
        <v>190</v>
      </c>
      <c r="C41" s="119">
        <f t="shared" si="0"/>
        <v>-0.3235294117647059</v>
      </c>
      <c r="D41" s="119">
        <f t="shared" si="0"/>
        <v>-0.14285714285714285</v>
      </c>
    </row>
    <row r="42" spans="2:4" ht="17.25" customHeight="1" thickBot="1" x14ac:dyDescent="0.25">
      <c r="B42" s="120" t="s">
        <v>191</v>
      </c>
      <c r="C42" s="119" t="str">
        <f t="shared" si="0"/>
        <v>-</v>
      </c>
      <c r="D42" s="119" t="str">
        <f t="shared" si="0"/>
        <v>-</v>
      </c>
    </row>
    <row r="43" spans="2:4" ht="17.100000000000001" customHeight="1" thickBot="1" x14ac:dyDescent="0.25">
      <c r="B43" s="120" t="s">
        <v>192</v>
      </c>
      <c r="C43" s="119">
        <f t="shared" si="0"/>
        <v>-0.58823529411764708</v>
      </c>
      <c r="D43" s="119">
        <f t="shared" si="0"/>
        <v>-0.12</v>
      </c>
    </row>
    <row r="44" spans="2:4" ht="17.100000000000001" customHeight="1" thickBot="1" x14ac:dyDescent="0.25">
      <c r="B44" s="120" t="s">
        <v>193</v>
      </c>
      <c r="C44" s="119">
        <f t="shared" si="0"/>
        <v>1.6666666666666667</v>
      </c>
      <c r="D44" s="119">
        <f t="shared" si="0"/>
        <v>-0.6</v>
      </c>
    </row>
    <row r="45" spans="2:4" ht="17.100000000000001" customHeight="1" thickBot="1" x14ac:dyDescent="0.25">
      <c r="B45" s="118" t="s">
        <v>194</v>
      </c>
      <c r="C45" s="117">
        <f t="shared" si="0"/>
        <v>1.5797788309636651E-3</v>
      </c>
      <c r="D45" s="117">
        <f t="shared" si="0"/>
        <v>8.1889763779527558E-2</v>
      </c>
    </row>
  </sheetData>
  <pageMargins left="0.75" right="0.75" top="1" bottom="1" header="0" footer="0"/>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86881-D534-427D-A704-10D791843359}">
  <sheetPr codeName="Hoja29"/>
  <dimension ref="A1:AE45"/>
  <sheetViews>
    <sheetView zoomScaleNormal="100" workbookViewId="0"/>
  </sheetViews>
  <sheetFormatPr baseColWidth="10" defaultColWidth="11.42578125" defaultRowHeight="12.75" x14ac:dyDescent="0.2"/>
  <cols>
    <col min="1" max="1" width="6.7109375" style="135" customWidth="1"/>
    <col min="2" max="2" width="33.7109375" style="135" customWidth="1"/>
    <col min="3" max="20" width="12.28515625" style="135" customWidth="1"/>
    <col min="21" max="21" width="12.140625" style="135" customWidth="1"/>
    <col min="22" max="54" width="12.28515625" style="135" customWidth="1"/>
    <col min="55" max="16384" width="11.42578125" style="135"/>
  </cols>
  <sheetData>
    <row r="1" spans="1:31" x14ac:dyDescent="0.2">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row>
    <row r="2" spans="1:31" ht="40.5" customHeight="1" x14ac:dyDescent="0.25">
      <c r="A2" s="116"/>
      <c r="B2" s="134"/>
      <c r="C2" s="133"/>
      <c r="D2" s="133"/>
      <c r="E2" s="116"/>
      <c r="F2" s="116"/>
      <c r="G2" s="116"/>
      <c r="H2" s="116"/>
      <c r="I2" s="116"/>
      <c r="J2" s="116"/>
      <c r="K2" s="116"/>
      <c r="L2" s="116"/>
      <c r="M2" s="116"/>
      <c r="N2" s="116"/>
      <c r="O2" s="116"/>
      <c r="P2" s="116"/>
      <c r="Q2" s="88"/>
      <c r="R2" s="116"/>
      <c r="S2" s="116"/>
      <c r="T2" s="116"/>
      <c r="U2" s="116"/>
      <c r="V2" s="116"/>
      <c r="W2" s="116"/>
      <c r="X2" s="116"/>
      <c r="Y2" s="116"/>
      <c r="Z2" s="116"/>
      <c r="AA2" s="116"/>
      <c r="AB2" s="116"/>
      <c r="AC2" s="116"/>
      <c r="AD2" s="116"/>
      <c r="AE2" s="116"/>
    </row>
    <row r="3" spans="1:31" s="138" customFormat="1" ht="28.5" customHeight="1" x14ac:dyDescent="0.2">
      <c r="A3" s="130"/>
      <c r="B3" s="132"/>
      <c r="C3" s="131"/>
      <c r="D3" s="131"/>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ht="39" customHeight="1" x14ac:dyDescent="0.2">
      <c r="A5" s="116"/>
      <c r="B5" s="116"/>
      <c r="C5" s="127" t="s">
        <v>106</v>
      </c>
      <c r="D5" s="127" t="s">
        <v>301</v>
      </c>
      <c r="E5" s="127" t="s">
        <v>303</v>
      </c>
      <c r="F5" s="128" t="s">
        <v>310</v>
      </c>
      <c r="G5" s="127" t="s">
        <v>325</v>
      </c>
      <c r="H5" s="127" t="s">
        <v>327</v>
      </c>
    </row>
    <row r="6" spans="1:31" ht="17.100000000000001" customHeight="1" thickBot="1" x14ac:dyDescent="0.25">
      <c r="A6" s="116"/>
      <c r="B6" s="120" t="s">
        <v>177</v>
      </c>
      <c r="C6" s="137">
        <v>4</v>
      </c>
      <c r="D6" s="125">
        <v>5</v>
      </c>
      <c r="E6" s="125">
        <v>10</v>
      </c>
      <c r="F6" s="137">
        <v>7</v>
      </c>
      <c r="G6" s="137">
        <v>9</v>
      </c>
      <c r="H6" s="137">
        <v>8</v>
      </c>
    </row>
    <row r="7" spans="1:31" ht="17.100000000000001" customHeight="1" thickBot="1" x14ac:dyDescent="0.25">
      <c r="A7" s="116"/>
      <c r="B7" s="120" t="s">
        <v>178</v>
      </c>
      <c r="C7" s="137">
        <v>2</v>
      </c>
      <c r="D7" s="125">
        <v>1</v>
      </c>
      <c r="E7" s="125">
        <v>1</v>
      </c>
      <c r="F7" s="137">
        <v>3</v>
      </c>
      <c r="G7" s="137">
        <v>1</v>
      </c>
      <c r="H7" s="137">
        <v>1</v>
      </c>
    </row>
    <row r="8" spans="1:31" ht="17.100000000000001" customHeight="1" thickBot="1" x14ac:dyDescent="0.25">
      <c r="A8" s="116"/>
      <c r="B8" s="120" t="s">
        <v>179</v>
      </c>
      <c r="C8" s="137">
        <v>3</v>
      </c>
      <c r="D8" s="125">
        <v>2</v>
      </c>
      <c r="E8" s="125">
        <v>1</v>
      </c>
      <c r="F8" s="137">
        <v>2</v>
      </c>
      <c r="G8" s="137">
        <v>1</v>
      </c>
      <c r="H8" s="137">
        <v>0</v>
      </c>
    </row>
    <row r="9" spans="1:31" ht="17.100000000000001" customHeight="1" thickBot="1" x14ac:dyDescent="0.25">
      <c r="A9" s="116"/>
      <c r="B9" s="120" t="s">
        <v>180</v>
      </c>
      <c r="C9" s="137">
        <v>0</v>
      </c>
      <c r="D9" s="125">
        <v>0</v>
      </c>
      <c r="E9" s="125">
        <v>0</v>
      </c>
      <c r="F9" s="137">
        <v>0</v>
      </c>
      <c r="G9" s="137">
        <v>0</v>
      </c>
      <c r="H9" s="137">
        <v>0</v>
      </c>
    </row>
    <row r="10" spans="1:31" ht="17.100000000000001" customHeight="1" thickBot="1" x14ac:dyDescent="0.25">
      <c r="A10" s="116"/>
      <c r="B10" s="120" t="s">
        <v>181</v>
      </c>
      <c r="C10" s="137">
        <v>5</v>
      </c>
      <c r="D10" s="125">
        <v>3</v>
      </c>
      <c r="E10" s="125">
        <v>2</v>
      </c>
      <c r="F10" s="137">
        <v>1</v>
      </c>
      <c r="G10" s="137">
        <v>4</v>
      </c>
      <c r="H10" s="137">
        <v>6</v>
      </c>
    </row>
    <row r="11" spans="1:31" ht="17.100000000000001" customHeight="1" thickBot="1" x14ac:dyDescent="0.25">
      <c r="A11" s="116"/>
      <c r="B11" s="120" t="s">
        <v>182</v>
      </c>
      <c r="C11" s="137">
        <v>0</v>
      </c>
      <c r="D11" s="125">
        <v>0</v>
      </c>
      <c r="E11" s="125">
        <v>0</v>
      </c>
      <c r="F11" s="137">
        <v>3</v>
      </c>
      <c r="G11" s="137">
        <v>0</v>
      </c>
      <c r="H11" s="137">
        <v>1</v>
      </c>
    </row>
    <row r="12" spans="1:31" ht="17.100000000000001" customHeight="1" thickBot="1" x14ac:dyDescent="0.25">
      <c r="A12" s="116"/>
      <c r="B12" s="120" t="s">
        <v>183</v>
      </c>
      <c r="C12" s="137">
        <v>11</v>
      </c>
      <c r="D12" s="125">
        <v>3</v>
      </c>
      <c r="E12" s="125">
        <v>2</v>
      </c>
      <c r="F12" s="137">
        <v>2</v>
      </c>
      <c r="G12" s="137">
        <v>4</v>
      </c>
      <c r="H12" s="137">
        <v>2</v>
      </c>
    </row>
    <row r="13" spans="1:31" ht="17.100000000000001" customHeight="1" thickBot="1" x14ac:dyDescent="0.25">
      <c r="A13" s="116"/>
      <c r="B13" s="120" t="s">
        <v>184</v>
      </c>
      <c r="C13" s="137">
        <v>1</v>
      </c>
      <c r="D13" s="125">
        <v>0</v>
      </c>
      <c r="E13" s="125">
        <v>0</v>
      </c>
      <c r="F13" s="137">
        <v>0</v>
      </c>
      <c r="G13" s="137">
        <v>2</v>
      </c>
      <c r="H13" s="137">
        <v>3</v>
      </c>
    </row>
    <row r="14" spans="1:31" ht="17.100000000000001" customHeight="1" thickBot="1" x14ac:dyDescent="0.25">
      <c r="A14" s="116"/>
      <c r="B14" s="120" t="s">
        <v>185</v>
      </c>
      <c r="C14" s="137">
        <v>2</v>
      </c>
      <c r="D14" s="125">
        <v>4</v>
      </c>
      <c r="E14" s="125">
        <v>3</v>
      </c>
      <c r="F14" s="137">
        <v>5</v>
      </c>
      <c r="G14" s="137">
        <v>6</v>
      </c>
      <c r="H14" s="137">
        <v>6</v>
      </c>
    </row>
    <row r="15" spans="1:31" ht="17.100000000000001" customHeight="1" thickBot="1" x14ac:dyDescent="0.25">
      <c r="A15" s="116"/>
      <c r="B15" s="120" t="s">
        <v>186</v>
      </c>
      <c r="C15" s="137">
        <v>1</v>
      </c>
      <c r="D15" s="125">
        <v>15</v>
      </c>
      <c r="E15" s="125">
        <v>0</v>
      </c>
      <c r="F15" s="137">
        <v>6</v>
      </c>
      <c r="G15" s="137">
        <v>2</v>
      </c>
      <c r="H15" s="137">
        <v>4</v>
      </c>
    </row>
    <row r="16" spans="1:31" ht="17.100000000000001" customHeight="1" thickBot="1" x14ac:dyDescent="0.25">
      <c r="A16" s="116"/>
      <c r="B16" s="120" t="s">
        <v>187</v>
      </c>
      <c r="C16" s="137">
        <v>0</v>
      </c>
      <c r="D16" s="125">
        <v>1</v>
      </c>
      <c r="E16" s="125">
        <v>1</v>
      </c>
      <c r="F16" s="137">
        <v>2</v>
      </c>
      <c r="G16" s="137">
        <v>4</v>
      </c>
      <c r="H16" s="137">
        <v>4</v>
      </c>
    </row>
    <row r="17" spans="1:31" ht="17.100000000000001" customHeight="1" thickBot="1" x14ac:dyDescent="0.25">
      <c r="A17" s="116"/>
      <c r="B17" s="120" t="s">
        <v>188</v>
      </c>
      <c r="C17" s="137">
        <v>1</v>
      </c>
      <c r="D17" s="125">
        <v>3</v>
      </c>
      <c r="E17" s="125">
        <v>1</v>
      </c>
      <c r="F17" s="137">
        <v>1</v>
      </c>
      <c r="G17" s="137">
        <v>3</v>
      </c>
      <c r="H17" s="137">
        <v>0</v>
      </c>
    </row>
    <row r="18" spans="1:31" ht="17.100000000000001" customHeight="1" thickBot="1" x14ac:dyDescent="0.25">
      <c r="A18" s="116"/>
      <c r="B18" s="120" t="s">
        <v>189</v>
      </c>
      <c r="C18" s="137">
        <v>35</v>
      </c>
      <c r="D18" s="125">
        <v>40</v>
      </c>
      <c r="E18" s="125">
        <v>19</v>
      </c>
      <c r="F18" s="137">
        <v>16</v>
      </c>
      <c r="G18" s="137">
        <v>19</v>
      </c>
      <c r="H18" s="137">
        <v>6</v>
      </c>
    </row>
    <row r="19" spans="1:31" ht="17.100000000000001" customHeight="1" thickBot="1" x14ac:dyDescent="0.25">
      <c r="A19" s="116"/>
      <c r="B19" s="120" t="s">
        <v>190</v>
      </c>
      <c r="C19" s="137">
        <v>2</v>
      </c>
      <c r="D19" s="125">
        <v>3</v>
      </c>
      <c r="E19" s="125">
        <v>1</v>
      </c>
      <c r="F19" s="137">
        <v>0</v>
      </c>
      <c r="G19" s="137">
        <v>0</v>
      </c>
      <c r="H19" s="137">
        <v>0</v>
      </c>
    </row>
    <row r="20" spans="1:31" ht="17.100000000000001" customHeight="1" thickBot="1" x14ac:dyDescent="0.25">
      <c r="A20" s="116"/>
      <c r="B20" s="120" t="s">
        <v>191</v>
      </c>
      <c r="C20" s="137">
        <v>0</v>
      </c>
      <c r="D20" s="125">
        <v>0</v>
      </c>
      <c r="E20" s="125">
        <v>0</v>
      </c>
      <c r="F20" s="137">
        <v>0</v>
      </c>
      <c r="G20" s="137">
        <v>0</v>
      </c>
      <c r="H20" s="137">
        <v>0</v>
      </c>
    </row>
    <row r="21" spans="1:31" ht="17.100000000000001" customHeight="1" thickBot="1" x14ac:dyDescent="0.25">
      <c r="A21" s="116"/>
      <c r="B21" s="120" t="s">
        <v>192</v>
      </c>
      <c r="C21" s="137">
        <v>1</v>
      </c>
      <c r="D21" s="125">
        <v>3</v>
      </c>
      <c r="E21" s="125">
        <v>2</v>
      </c>
      <c r="F21" s="137">
        <v>0</v>
      </c>
      <c r="G21" s="137">
        <v>2</v>
      </c>
      <c r="H21" s="137">
        <v>0</v>
      </c>
    </row>
    <row r="22" spans="1:31" ht="17.100000000000001" customHeight="1" thickBot="1" x14ac:dyDescent="0.25">
      <c r="A22" s="116"/>
      <c r="B22" s="120" t="s">
        <v>193</v>
      </c>
      <c r="C22" s="137">
        <v>1</v>
      </c>
      <c r="D22" s="125">
        <v>0</v>
      </c>
      <c r="E22" s="125">
        <v>0</v>
      </c>
      <c r="F22" s="137">
        <v>0</v>
      </c>
      <c r="G22" s="137">
        <v>0</v>
      </c>
      <c r="H22" s="137">
        <v>0</v>
      </c>
    </row>
    <row r="23" spans="1:31" ht="17.100000000000001" customHeight="1" thickBot="1" x14ac:dyDescent="0.25">
      <c r="A23" s="116"/>
      <c r="B23" s="118" t="s">
        <v>194</v>
      </c>
      <c r="C23" s="124">
        <v>69</v>
      </c>
      <c r="D23" s="124">
        <v>83</v>
      </c>
      <c r="E23" s="124">
        <v>43</v>
      </c>
      <c r="F23" s="124">
        <v>48</v>
      </c>
      <c r="G23" s="124">
        <v>57</v>
      </c>
      <c r="H23" s="124">
        <v>41</v>
      </c>
    </row>
    <row r="24" spans="1:31" ht="28.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33" customHeight="1" x14ac:dyDescent="0.2">
      <c r="A25" s="116"/>
      <c r="B25" s="226"/>
      <c r="C25" s="226"/>
      <c r="D25" s="226"/>
      <c r="E25" s="22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39" customHeight="1" x14ac:dyDescent="0.2">
      <c r="A27" s="116"/>
      <c r="B27" s="116"/>
      <c r="C27" s="121" t="s">
        <v>326</v>
      </c>
      <c r="D27" s="121" t="s">
        <v>331</v>
      </c>
    </row>
    <row r="28" spans="1:31" ht="17.100000000000001" customHeight="1" thickBot="1" x14ac:dyDescent="0.25">
      <c r="A28" s="116"/>
      <c r="B28" s="120" t="s">
        <v>177</v>
      </c>
      <c r="C28" s="119">
        <f t="shared" ref="C28:D45" si="0">+IF(C6&gt;0,(G6-C6)/C6,"-")</f>
        <v>1.25</v>
      </c>
      <c r="D28" s="119">
        <f t="shared" si="0"/>
        <v>0.6</v>
      </c>
    </row>
    <row r="29" spans="1:31" ht="17.100000000000001" customHeight="1" thickBot="1" x14ac:dyDescent="0.25">
      <c r="A29" s="116"/>
      <c r="B29" s="120" t="s">
        <v>178</v>
      </c>
      <c r="C29" s="119">
        <f t="shared" si="0"/>
        <v>-0.5</v>
      </c>
      <c r="D29" s="119">
        <f t="shared" si="0"/>
        <v>0</v>
      </c>
    </row>
    <row r="30" spans="1:31" ht="17.100000000000001" customHeight="1" thickBot="1" x14ac:dyDescent="0.25">
      <c r="A30" s="116"/>
      <c r="B30" s="120" t="s">
        <v>179</v>
      </c>
      <c r="C30" s="119">
        <f t="shared" si="0"/>
        <v>-0.66666666666666663</v>
      </c>
      <c r="D30" s="119">
        <f t="shared" si="0"/>
        <v>-1</v>
      </c>
    </row>
    <row r="31" spans="1:31" ht="17.100000000000001" customHeight="1" thickBot="1" x14ac:dyDescent="0.25">
      <c r="A31" s="116"/>
      <c r="B31" s="120" t="s">
        <v>180</v>
      </c>
      <c r="C31" s="119" t="str">
        <f t="shared" si="0"/>
        <v>-</v>
      </c>
      <c r="D31" s="119" t="str">
        <f t="shared" si="0"/>
        <v>-</v>
      </c>
    </row>
    <row r="32" spans="1:31" ht="17.100000000000001" customHeight="1" thickBot="1" x14ac:dyDescent="0.25">
      <c r="A32" s="116"/>
      <c r="B32" s="120" t="s">
        <v>181</v>
      </c>
      <c r="C32" s="119">
        <f t="shared" si="0"/>
        <v>-0.2</v>
      </c>
      <c r="D32" s="119">
        <f t="shared" si="0"/>
        <v>1</v>
      </c>
    </row>
    <row r="33" spans="1:4" ht="17.100000000000001" customHeight="1" thickBot="1" x14ac:dyDescent="0.25">
      <c r="A33" s="116"/>
      <c r="B33" s="120" t="s">
        <v>182</v>
      </c>
      <c r="C33" s="119" t="str">
        <f t="shared" si="0"/>
        <v>-</v>
      </c>
      <c r="D33" s="119" t="str">
        <f t="shared" si="0"/>
        <v>-</v>
      </c>
    </row>
    <row r="34" spans="1:4" ht="17.100000000000001" customHeight="1" thickBot="1" x14ac:dyDescent="0.25">
      <c r="A34" s="116"/>
      <c r="B34" s="120" t="s">
        <v>183</v>
      </c>
      <c r="C34" s="119">
        <f t="shared" si="0"/>
        <v>-0.63636363636363635</v>
      </c>
      <c r="D34" s="119">
        <f t="shared" si="0"/>
        <v>-0.33333333333333331</v>
      </c>
    </row>
    <row r="35" spans="1:4" ht="17.100000000000001" customHeight="1" thickBot="1" x14ac:dyDescent="0.25">
      <c r="A35" s="116"/>
      <c r="B35" s="120" t="s">
        <v>184</v>
      </c>
      <c r="C35" s="119">
        <f t="shared" si="0"/>
        <v>1</v>
      </c>
      <c r="D35" s="119" t="str">
        <f t="shared" si="0"/>
        <v>-</v>
      </c>
    </row>
    <row r="36" spans="1:4" ht="17.100000000000001" customHeight="1" thickBot="1" x14ac:dyDescent="0.25">
      <c r="A36" s="116"/>
      <c r="B36" s="120" t="s">
        <v>185</v>
      </c>
      <c r="C36" s="119">
        <f t="shared" si="0"/>
        <v>2</v>
      </c>
      <c r="D36" s="119">
        <f t="shared" si="0"/>
        <v>0.5</v>
      </c>
    </row>
    <row r="37" spans="1:4" ht="17.100000000000001" customHeight="1" thickBot="1" x14ac:dyDescent="0.25">
      <c r="A37" s="116"/>
      <c r="B37" s="120" t="s">
        <v>186</v>
      </c>
      <c r="C37" s="119">
        <f t="shared" si="0"/>
        <v>1</v>
      </c>
      <c r="D37" s="119">
        <f t="shared" si="0"/>
        <v>-0.73333333333333328</v>
      </c>
    </row>
    <row r="38" spans="1:4" ht="17.100000000000001" customHeight="1" thickBot="1" x14ac:dyDescent="0.25">
      <c r="A38" s="116"/>
      <c r="B38" s="120" t="s">
        <v>187</v>
      </c>
      <c r="C38" s="119" t="str">
        <f t="shared" si="0"/>
        <v>-</v>
      </c>
      <c r="D38" s="119">
        <f t="shared" si="0"/>
        <v>3</v>
      </c>
    </row>
    <row r="39" spans="1:4" ht="17.100000000000001" customHeight="1" thickBot="1" x14ac:dyDescent="0.25">
      <c r="A39" s="116"/>
      <c r="B39" s="120" t="s">
        <v>188</v>
      </c>
      <c r="C39" s="119">
        <f t="shared" si="0"/>
        <v>2</v>
      </c>
      <c r="D39" s="119">
        <f t="shared" si="0"/>
        <v>-1</v>
      </c>
    </row>
    <row r="40" spans="1:4" ht="17.100000000000001" customHeight="1" thickBot="1" x14ac:dyDescent="0.25">
      <c r="A40" s="116"/>
      <c r="B40" s="120" t="s">
        <v>189</v>
      </c>
      <c r="C40" s="119">
        <f t="shared" si="0"/>
        <v>-0.45714285714285713</v>
      </c>
      <c r="D40" s="119">
        <f t="shared" si="0"/>
        <v>-0.85</v>
      </c>
    </row>
    <row r="41" spans="1:4" ht="17.100000000000001" customHeight="1" thickBot="1" x14ac:dyDescent="0.25">
      <c r="A41" s="116"/>
      <c r="B41" s="120" t="s">
        <v>190</v>
      </c>
      <c r="C41" s="119">
        <f t="shared" si="0"/>
        <v>-1</v>
      </c>
      <c r="D41" s="119">
        <f t="shared" si="0"/>
        <v>-1</v>
      </c>
    </row>
    <row r="42" spans="1:4" ht="17.100000000000001" customHeight="1" thickBot="1" x14ac:dyDescent="0.25">
      <c r="A42" s="116"/>
      <c r="B42" s="120" t="s">
        <v>191</v>
      </c>
      <c r="C42" s="119" t="str">
        <f t="shared" si="0"/>
        <v>-</v>
      </c>
      <c r="D42" s="119" t="str">
        <f t="shared" si="0"/>
        <v>-</v>
      </c>
    </row>
    <row r="43" spans="1:4" ht="17.100000000000001" customHeight="1" thickBot="1" x14ac:dyDescent="0.25">
      <c r="A43" s="116"/>
      <c r="B43" s="120" t="s">
        <v>192</v>
      </c>
      <c r="C43" s="119">
        <f t="shared" si="0"/>
        <v>1</v>
      </c>
      <c r="D43" s="119">
        <f t="shared" si="0"/>
        <v>-1</v>
      </c>
    </row>
    <row r="44" spans="1:4" ht="17.100000000000001" customHeight="1" thickBot="1" x14ac:dyDescent="0.25">
      <c r="A44" s="116"/>
      <c r="B44" s="120" t="s">
        <v>193</v>
      </c>
      <c r="C44" s="136">
        <f t="shared" si="0"/>
        <v>-1</v>
      </c>
      <c r="D44" s="119" t="str">
        <f t="shared" si="0"/>
        <v>-</v>
      </c>
    </row>
    <row r="45" spans="1:4" ht="17.100000000000001" customHeight="1" thickBot="1" x14ac:dyDescent="0.25">
      <c r="A45" s="116"/>
      <c r="B45" s="118" t="s">
        <v>194</v>
      </c>
      <c r="C45" s="117">
        <f t="shared" si="0"/>
        <v>-0.17391304347826086</v>
      </c>
      <c r="D45" s="117">
        <f t="shared" si="0"/>
        <v>-0.50602409638554213</v>
      </c>
    </row>
  </sheetData>
  <mergeCells count="1">
    <mergeCell ref="B25:E25"/>
  </mergeCells>
  <pageMargins left="0.75" right="0.75" top="1" bottom="1" header="0" footer="0"/>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1F25-95F8-4DBC-A8D5-5A51BBBBF8E2}">
  <sheetPr codeName="Hoja30"/>
  <dimension ref="A1:AE45"/>
  <sheetViews>
    <sheetView zoomScaleNormal="100" workbookViewId="0"/>
  </sheetViews>
  <sheetFormatPr baseColWidth="10" defaultColWidth="11.42578125" defaultRowHeight="12.75" x14ac:dyDescent="0.2"/>
  <cols>
    <col min="1" max="1" width="6.7109375" style="135" customWidth="1"/>
    <col min="2" max="2" width="33.7109375" style="135" customWidth="1"/>
    <col min="3" max="20" width="12.28515625" style="135" customWidth="1"/>
    <col min="21" max="21" width="12.140625" style="135" customWidth="1"/>
    <col min="22" max="54" width="12.28515625" style="135" customWidth="1"/>
    <col min="55" max="16384" width="11.42578125" style="135"/>
  </cols>
  <sheetData>
    <row r="1" spans="1:31" x14ac:dyDescent="0.2">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row>
    <row r="2" spans="1:31" ht="40.5" customHeight="1" x14ac:dyDescent="0.25">
      <c r="A2" s="116"/>
      <c r="B2" s="134"/>
      <c r="C2" s="133"/>
      <c r="D2" s="133"/>
      <c r="E2" s="116"/>
      <c r="F2" s="116"/>
      <c r="G2" s="116"/>
      <c r="H2" s="116"/>
      <c r="I2" s="116"/>
      <c r="J2" s="116"/>
      <c r="K2" s="116"/>
      <c r="L2" s="116"/>
      <c r="M2" s="116"/>
      <c r="N2" s="116"/>
      <c r="O2" s="116"/>
      <c r="P2" s="116"/>
      <c r="Q2" s="88"/>
      <c r="R2" s="116"/>
      <c r="S2" s="116"/>
      <c r="T2" s="116"/>
      <c r="U2" s="116"/>
      <c r="V2" s="116"/>
      <c r="W2" s="116"/>
      <c r="X2" s="116"/>
      <c r="Y2" s="116"/>
      <c r="Z2" s="116"/>
      <c r="AA2" s="116"/>
      <c r="AB2" s="116"/>
      <c r="AC2" s="116"/>
      <c r="AD2" s="116"/>
      <c r="AE2" s="116"/>
    </row>
    <row r="3" spans="1:31" s="138" customFormat="1" ht="28.5" customHeight="1" x14ac:dyDescent="0.2">
      <c r="A3" s="130"/>
      <c r="B3" s="132"/>
      <c r="C3" s="131"/>
      <c r="D3" s="131"/>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ht="39" customHeight="1" x14ac:dyDescent="0.2">
      <c r="A5" s="116"/>
      <c r="B5" s="116"/>
      <c r="C5" s="127" t="s">
        <v>106</v>
      </c>
      <c r="D5" s="127" t="s">
        <v>301</v>
      </c>
      <c r="E5" s="127" t="s">
        <v>303</v>
      </c>
      <c r="F5" s="128" t="s">
        <v>310</v>
      </c>
      <c r="G5" s="127" t="s">
        <v>325</v>
      </c>
      <c r="H5" s="127" t="s">
        <v>327</v>
      </c>
    </row>
    <row r="6" spans="1:31" ht="17.100000000000001" customHeight="1" thickBot="1" x14ac:dyDescent="0.25">
      <c r="A6" s="116"/>
      <c r="B6" s="120" t="s">
        <v>177</v>
      </c>
      <c r="C6" s="137">
        <v>67</v>
      </c>
      <c r="D6" s="125">
        <v>69</v>
      </c>
      <c r="E6" s="125">
        <v>64</v>
      </c>
      <c r="F6" s="137">
        <v>55</v>
      </c>
      <c r="G6" s="137">
        <v>98</v>
      </c>
      <c r="H6" s="137">
        <v>98</v>
      </c>
    </row>
    <row r="7" spans="1:31" ht="17.100000000000001" customHeight="1" thickBot="1" x14ac:dyDescent="0.25">
      <c r="A7" s="116"/>
      <c r="B7" s="120" t="s">
        <v>178</v>
      </c>
      <c r="C7" s="137">
        <v>5</v>
      </c>
      <c r="D7" s="125">
        <v>1</v>
      </c>
      <c r="E7" s="125">
        <v>6</v>
      </c>
      <c r="F7" s="137">
        <v>6</v>
      </c>
      <c r="G7" s="137">
        <v>4</v>
      </c>
      <c r="H7" s="137">
        <v>1</v>
      </c>
    </row>
    <row r="8" spans="1:31" ht="17.100000000000001" customHeight="1" thickBot="1" x14ac:dyDescent="0.25">
      <c r="A8" s="116"/>
      <c r="B8" s="120" t="s">
        <v>179</v>
      </c>
      <c r="C8" s="137">
        <v>16</v>
      </c>
      <c r="D8" s="125">
        <v>25</v>
      </c>
      <c r="E8" s="125">
        <v>8</v>
      </c>
      <c r="F8" s="137">
        <v>5</v>
      </c>
      <c r="G8" s="137">
        <v>3</v>
      </c>
      <c r="H8" s="137">
        <v>15</v>
      </c>
    </row>
    <row r="9" spans="1:31" ht="17.100000000000001" customHeight="1" thickBot="1" x14ac:dyDescent="0.25">
      <c r="A9" s="116"/>
      <c r="B9" s="120" t="s">
        <v>180</v>
      </c>
      <c r="C9" s="137">
        <v>0</v>
      </c>
      <c r="D9" s="125">
        <v>2</v>
      </c>
      <c r="E9" s="125">
        <v>0</v>
      </c>
      <c r="F9" s="137">
        <v>0</v>
      </c>
      <c r="G9" s="137">
        <v>0</v>
      </c>
      <c r="H9" s="137">
        <v>5</v>
      </c>
    </row>
    <row r="10" spans="1:31" ht="17.100000000000001" customHeight="1" thickBot="1" x14ac:dyDescent="0.25">
      <c r="A10" s="116"/>
      <c r="B10" s="120" t="s">
        <v>181</v>
      </c>
      <c r="C10" s="137">
        <v>25</v>
      </c>
      <c r="D10" s="125">
        <v>23</v>
      </c>
      <c r="E10" s="125">
        <v>20</v>
      </c>
      <c r="F10" s="137">
        <v>24</v>
      </c>
      <c r="G10" s="137">
        <v>21</v>
      </c>
      <c r="H10" s="137">
        <v>27</v>
      </c>
    </row>
    <row r="11" spans="1:31" ht="17.100000000000001" customHeight="1" thickBot="1" x14ac:dyDescent="0.25">
      <c r="A11" s="116"/>
      <c r="B11" s="120" t="s">
        <v>182</v>
      </c>
      <c r="C11" s="137">
        <v>12</v>
      </c>
      <c r="D11" s="125">
        <v>2</v>
      </c>
      <c r="E11" s="125">
        <v>7</v>
      </c>
      <c r="F11" s="137">
        <v>13</v>
      </c>
      <c r="G11" s="137">
        <v>14</v>
      </c>
      <c r="H11" s="137">
        <v>11</v>
      </c>
    </row>
    <row r="12" spans="1:31" ht="17.100000000000001" customHeight="1" thickBot="1" x14ac:dyDescent="0.25">
      <c r="A12" s="116"/>
      <c r="B12" s="120" t="s">
        <v>183</v>
      </c>
      <c r="C12" s="137">
        <v>9</v>
      </c>
      <c r="D12" s="125">
        <v>15</v>
      </c>
      <c r="E12" s="125">
        <v>5</v>
      </c>
      <c r="F12" s="137">
        <v>10</v>
      </c>
      <c r="G12" s="137">
        <v>11</v>
      </c>
      <c r="H12" s="137">
        <v>18</v>
      </c>
    </row>
    <row r="13" spans="1:31" ht="17.100000000000001" customHeight="1" thickBot="1" x14ac:dyDescent="0.25">
      <c r="A13" s="116"/>
      <c r="B13" s="120" t="s">
        <v>184</v>
      </c>
      <c r="C13" s="137">
        <v>7</v>
      </c>
      <c r="D13" s="125">
        <v>12</v>
      </c>
      <c r="E13" s="125">
        <v>2</v>
      </c>
      <c r="F13" s="137">
        <v>7</v>
      </c>
      <c r="G13" s="137">
        <v>0</v>
      </c>
      <c r="H13" s="137">
        <v>5</v>
      </c>
    </row>
    <row r="14" spans="1:31" ht="17.100000000000001" customHeight="1" thickBot="1" x14ac:dyDescent="0.25">
      <c r="A14" s="116"/>
      <c r="B14" s="120" t="s">
        <v>185</v>
      </c>
      <c r="C14" s="137">
        <v>59</v>
      </c>
      <c r="D14" s="125">
        <v>34</v>
      </c>
      <c r="E14" s="125">
        <v>25</v>
      </c>
      <c r="F14" s="137">
        <v>34</v>
      </c>
      <c r="G14" s="137">
        <v>48</v>
      </c>
      <c r="H14" s="137">
        <v>40</v>
      </c>
    </row>
    <row r="15" spans="1:31" ht="17.100000000000001" customHeight="1" thickBot="1" x14ac:dyDescent="0.25">
      <c r="A15" s="116"/>
      <c r="B15" s="120" t="s">
        <v>186</v>
      </c>
      <c r="C15" s="137">
        <v>83</v>
      </c>
      <c r="D15" s="125">
        <v>95</v>
      </c>
      <c r="E15" s="125">
        <v>67</v>
      </c>
      <c r="F15" s="137">
        <v>99</v>
      </c>
      <c r="G15" s="137">
        <v>98</v>
      </c>
      <c r="H15" s="137">
        <v>89</v>
      </c>
    </row>
    <row r="16" spans="1:31" ht="17.100000000000001" customHeight="1" thickBot="1" x14ac:dyDescent="0.25">
      <c r="A16" s="116"/>
      <c r="B16" s="120" t="s">
        <v>187</v>
      </c>
      <c r="C16" s="137">
        <v>2</v>
      </c>
      <c r="D16" s="125">
        <v>4</v>
      </c>
      <c r="E16" s="125">
        <v>3</v>
      </c>
      <c r="F16" s="137">
        <v>3</v>
      </c>
      <c r="G16" s="137">
        <v>10</v>
      </c>
      <c r="H16" s="137">
        <v>8</v>
      </c>
    </row>
    <row r="17" spans="1:31" ht="17.100000000000001" customHeight="1" thickBot="1" x14ac:dyDescent="0.25">
      <c r="A17" s="116"/>
      <c r="B17" s="120" t="s">
        <v>188</v>
      </c>
      <c r="C17" s="137">
        <v>5</v>
      </c>
      <c r="D17" s="125">
        <v>3</v>
      </c>
      <c r="E17" s="125">
        <v>3</v>
      </c>
      <c r="F17" s="137">
        <v>8</v>
      </c>
      <c r="G17" s="137">
        <v>2</v>
      </c>
      <c r="H17" s="137">
        <v>7</v>
      </c>
    </row>
    <row r="18" spans="1:31" ht="17.100000000000001" customHeight="1" thickBot="1" x14ac:dyDescent="0.25">
      <c r="A18" s="116"/>
      <c r="B18" s="120" t="s">
        <v>189</v>
      </c>
      <c r="C18" s="137">
        <v>217</v>
      </c>
      <c r="D18" s="125">
        <v>227</v>
      </c>
      <c r="E18" s="125">
        <v>225</v>
      </c>
      <c r="F18" s="137">
        <v>232</v>
      </c>
      <c r="G18" s="137">
        <v>225</v>
      </c>
      <c r="H18" s="137">
        <v>272</v>
      </c>
    </row>
    <row r="19" spans="1:31" ht="17.100000000000001" customHeight="1" thickBot="1" x14ac:dyDescent="0.25">
      <c r="A19" s="116"/>
      <c r="B19" s="120" t="s">
        <v>190</v>
      </c>
      <c r="C19" s="137">
        <v>33</v>
      </c>
      <c r="D19" s="125">
        <v>26</v>
      </c>
      <c r="E19" s="125">
        <v>18</v>
      </c>
      <c r="F19" s="137">
        <v>24</v>
      </c>
      <c r="G19" s="137">
        <v>23</v>
      </c>
      <c r="H19" s="137">
        <v>24</v>
      </c>
    </row>
    <row r="20" spans="1:31" ht="17.100000000000001" customHeight="1" thickBot="1" x14ac:dyDescent="0.25">
      <c r="A20" s="116"/>
      <c r="B20" s="120" t="s">
        <v>191</v>
      </c>
      <c r="C20" s="137">
        <v>0</v>
      </c>
      <c r="D20" s="125">
        <v>0</v>
      </c>
      <c r="E20" s="125">
        <v>0</v>
      </c>
      <c r="F20" s="137">
        <v>0</v>
      </c>
      <c r="G20" s="137">
        <v>0</v>
      </c>
      <c r="H20" s="137">
        <v>0</v>
      </c>
    </row>
    <row r="21" spans="1:31" ht="17.100000000000001" customHeight="1" thickBot="1" x14ac:dyDescent="0.25">
      <c r="A21" s="116"/>
      <c r="B21" s="120" t="s">
        <v>192</v>
      </c>
      <c r="C21" s="137">
        <v>33</v>
      </c>
      <c r="D21" s="125">
        <v>22</v>
      </c>
      <c r="E21" s="125">
        <v>11</v>
      </c>
      <c r="F21" s="137">
        <v>14</v>
      </c>
      <c r="G21" s="137">
        <v>12</v>
      </c>
      <c r="H21" s="137">
        <v>22</v>
      </c>
    </row>
    <row r="22" spans="1:31" ht="17.100000000000001" customHeight="1" thickBot="1" x14ac:dyDescent="0.25">
      <c r="A22" s="116"/>
      <c r="B22" s="120" t="s">
        <v>193</v>
      </c>
      <c r="C22" s="137">
        <v>2</v>
      </c>
      <c r="D22" s="125">
        <v>10</v>
      </c>
      <c r="E22" s="125">
        <v>5</v>
      </c>
      <c r="F22" s="137">
        <v>1</v>
      </c>
      <c r="G22" s="137">
        <v>8</v>
      </c>
      <c r="H22" s="137">
        <v>4</v>
      </c>
    </row>
    <row r="23" spans="1:31" ht="17.100000000000001" customHeight="1" thickBot="1" x14ac:dyDescent="0.25">
      <c r="A23" s="116"/>
      <c r="B23" s="118" t="s">
        <v>194</v>
      </c>
      <c r="C23" s="124">
        <v>575</v>
      </c>
      <c r="D23" s="124">
        <v>570</v>
      </c>
      <c r="E23" s="124">
        <v>469</v>
      </c>
      <c r="F23" s="124">
        <v>535</v>
      </c>
      <c r="G23" s="124">
        <v>577</v>
      </c>
      <c r="H23" s="124">
        <v>646</v>
      </c>
    </row>
    <row r="24" spans="1:31" ht="28.5" customHeight="1" x14ac:dyDescent="0.2">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33" customHeight="1" x14ac:dyDescent="0.2">
      <c r="A25" s="116"/>
      <c r="B25" s="226"/>
      <c r="C25" s="226"/>
      <c r="D25" s="226"/>
      <c r="E25" s="22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x14ac:dyDescent="0.2">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39" customHeight="1" x14ac:dyDescent="0.2">
      <c r="A27" s="116"/>
      <c r="B27" s="116"/>
      <c r="C27" s="121" t="s">
        <v>326</v>
      </c>
      <c r="D27" s="121" t="s">
        <v>331</v>
      </c>
    </row>
    <row r="28" spans="1:31" ht="17.100000000000001" customHeight="1" thickBot="1" x14ac:dyDescent="0.25">
      <c r="A28" s="116"/>
      <c r="B28" s="120" t="s">
        <v>177</v>
      </c>
      <c r="C28" s="119">
        <f t="shared" ref="C28:D45" si="0">+IF(C6&gt;0,(G6-C6)/C6,"-")</f>
        <v>0.46268656716417911</v>
      </c>
      <c r="D28" s="119">
        <f t="shared" si="0"/>
        <v>0.42028985507246375</v>
      </c>
    </row>
    <row r="29" spans="1:31" ht="17.100000000000001" customHeight="1" thickBot="1" x14ac:dyDescent="0.25">
      <c r="A29" s="116"/>
      <c r="B29" s="120" t="s">
        <v>178</v>
      </c>
      <c r="C29" s="119">
        <f t="shared" si="0"/>
        <v>-0.2</v>
      </c>
      <c r="D29" s="119">
        <f t="shared" si="0"/>
        <v>0</v>
      </c>
    </row>
    <row r="30" spans="1:31" ht="17.100000000000001" customHeight="1" thickBot="1" x14ac:dyDescent="0.25">
      <c r="A30" s="116"/>
      <c r="B30" s="120" t="s">
        <v>179</v>
      </c>
      <c r="C30" s="119">
        <f t="shared" si="0"/>
        <v>-0.8125</v>
      </c>
      <c r="D30" s="119">
        <f t="shared" si="0"/>
        <v>-0.4</v>
      </c>
    </row>
    <row r="31" spans="1:31" ht="17.100000000000001" customHeight="1" thickBot="1" x14ac:dyDescent="0.25">
      <c r="A31" s="116"/>
      <c r="B31" s="120" t="s">
        <v>180</v>
      </c>
      <c r="C31" s="119" t="str">
        <f t="shared" si="0"/>
        <v>-</v>
      </c>
      <c r="D31" s="119">
        <f t="shared" si="0"/>
        <v>1.5</v>
      </c>
    </row>
    <row r="32" spans="1:31" ht="17.100000000000001" customHeight="1" thickBot="1" x14ac:dyDescent="0.25">
      <c r="A32" s="116"/>
      <c r="B32" s="120" t="s">
        <v>181</v>
      </c>
      <c r="C32" s="119">
        <f t="shared" si="0"/>
        <v>-0.16</v>
      </c>
      <c r="D32" s="119">
        <f t="shared" si="0"/>
        <v>0.17391304347826086</v>
      </c>
    </row>
    <row r="33" spans="1:4" ht="17.100000000000001" customHeight="1" thickBot="1" x14ac:dyDescent="0.25">
      <c r="A33" s="116"/>
      <c r="B33" s="120" t="s">
        <v>182</v>
      </c>
      <c r="C33" s="119">
        <f t="shared" si="0"/>
        <v>0.16666666666666666</v>
      </c>
      <c r="D33" s="119">
        <f t="shared" si="0"/>
        <v>4.5</v>
      </c>
    </row>
    <row r="34" spans="1:4" ht="17.100000000000001" customHeight="1" thickBot="1" x14ac:dyDescent="0.25">
      <c r="A34" s="116"/>
      <c r="B34" s="120" t="s">
        <v>183</v>
      </c>
      <c r="C34" s="119">
        <f t="shared" si="0"/>
        <v>0.22222222222222221</v>
      </c>
      <c r="D34" s="119">
        <f t="shared" si="0"/>
        <v>0.2</v>
      </c>
    </row>
    <row r="35" spans="1:4" ht="17.100000000000001" customHeight="1" thickBot="1" x14ac:dyDescent="0.25">
      <c r="A35" s="116"/>
      <c r="B35" s="120" t="s">
        <v>184</v>
      </c>
      <c r="C35" s="119">
        <f t="shared" si="0"/>
        <v>-1</v>
      </c>
      <c r="D35" s="119">
        <f t="shared" si="0"/>
        <v>-0.58333333333333337</v>
      </c>
    </row>
    <row r="36" spans="1:4" ht="17.100000000000001" customHeight="1" thickBot="1" x14ac:dyDescent="0.25">
      <c r="A36" s="116"/>
      <c r="B36" s="120" t="s">
        <v>185</v>
      </c>
      <c r="C36" s="119">
        <f t="shared" si="0"/>
        <v>-0.1864406779661017</v>
      </c>
      <c r="D36" s="119">
        <f t="shared" si="0"/>
        <v>0.17647058823529413</v>
      </c>
    </row>
    <row r="37" spans="1:4" ht="17.100000000000001" customHeight="1" thickBot="1" x14ac:dyDescent="0.25">
      <c r="A37" s="116"/>
      <c r="B37" s="120" t="s">
        <v>186</v>
      </c>
      <c r="C37" s="119">
        <f t="shared" si="0"/>
        <v>0.18072289156626506</v>
      </c>
      <c r="D37" s="119">
        <f t="shared" si="0"/>
        <v>-6.3157894736842107E-2</v>
      </c>
    </row>
    <row r="38" spans="1:4" ht="17.100000000000001" customHeight="1" thickBot="1" x14ac:dyDescent="0.25">
      <c r="A38" s="116"/>
      <c r="B38" s="120" t="s">
        <v>187</v>
      </c>
      <c r="C38" s="119">
        <f t="shared" si="0"/>
        <v>4</v>
      </c>
      <c r="D38" s="119">
        <f t="shared" si="0"/>
        <v>1</v>
      </c>
    </row>
    <row r="39" spans="1:4" ht="17.100000000000001" customHeight="1" thickBot="1" x14ac:dyDescent="0.25">
      <c r="A39" s="116"/>
      <c r="B39" s="120" t="s">
        <v>188</v>
      </c>
      <c r="C39" s="119">
        <f t="shared" si="0"/>
        <v>-0.6</v>
      </c>
      <c r="D39" s="119">
        <f t="shared" si="0"/>
        <v>1.3333333333333333</v>
      </c>
    </row>
    <row r="40" spans="1:4" ht="17.100000000000001" customHeight="1" thickBot="1" x14ac:dyDescent="0.25">
      <c r="A40" s="116"/>
      <c r="B40" s="120" t="s">
        <v>189</v>
      </c>
      <c r="C40" s="119">
        <f t="shared" si="0"/>
        <v>3.6866359447004608E-2</v>
      </c>
      <c r="D40" s="119">
        <f t="shared" si="0"/>
        <v>0.19823788546255505</v>
      </c>
    </row>
    <row r="41" spans="1:4" ht="17.100000000000001" customHeight="1" thickBot="1" x14ac:dyDescent="0.25">
      <c r="A41" s="116"/>
      <c r="B41" s="120" t="s">
        <v>190</v>
      </c>
      <c r="C41" s="119">
        <f t="shared" si="0"/>
        <v>-0.30303030303030304</v>
      </c>
      <c r="D41" s="119">
        <f t="shared" si="0"/>
        <v>-7.6923076923076927E-2</v>
      </c>
    </row>
    <row r="42" spans="1:4" ht="17.100000000000001" customHeight="1" thickBot="1" x14ac:dyDescent="0.25">
      <c r="A42" s="116"/>
      <c r="B42" s="120" t="s">
        <v>191</v>
      </c>
      <c r="C42" s="119" t="str">
        <f t="shared" si="0"/>
        <v>-</v>
      </c>
      <c r="D42" s="119" t="str">
        <f t="shared" si="0"/>
        <v>-</v>
      </c>
    </row>
    <row r="43" spans="1:4" ht="17.100000000000001" customHeight="1" thickBot="1" x14ac:dyDescent="0.25">
      <c r="A43" s="116"/>
      <c r="B43" s="120" t="s">
        <v>192</v>
      </c>
      <c r="C43" s="119">
        <f t="shared" si="0"/>
        <v>-0.63636363636363635</v>
      </c>
      <c r="D43" s="119">
        <f t="shared" si="0"/>
        <v>0</v>
      </c>
    </row>
    <row r="44" spans="1:4" ht="17.100000000000001" customHeight="1" thickBot="1" x14ac:dyDescent="0.25">
      <c r="A44" s="116"/>
      <c r="B44" s="120" t="s">
        <v>193</v>
      </c>
      <c r="C44" s="136">
        <f t="shared" si="0"/>
        <v>3</v>
      </c>
      <c r="D44" s="119">
        <f t="shared" si="0"/>
        <v>-0.6</v>
      </c>
    </row>
    <row r="45" spans="1:4" ht="17.100000000000001" customHeight="1" thickBot="1" x14ac:dyDescent="0.25">
      <c r="A45" s="116"/>
      <c r="B45" s="118" t="s">
        <v>194</v>
      </c>
      <c r="C45" s="117">
        <f t="shared" si="0"/>
        <v>3.4782608695652175E-3</v>
      </c>
      <c r="D45" s="117">
        <f t="shared" si="0"/>
        <v>0.13333333333333333</v>
      </c>
    </row>
  </sheetData>
  <mergeCells count="1">
    <mergeCell ref="B25:E25"/>
  </mergeCells>
  <pageMargins left="0.75" right="0.75" top="1" bottom="1" header="0" footer="0"/>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A2:R72"/>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7" width="12.42578125" style="12" customWidth="1"/>
    <col min="8" max="8" width="11.5703125" style="12" customWidth="1"/>
    <col min="9" max="9" width="0.28515625" style="12" hidden="1" customWidth="1"/>
    <col min="10" max="11" width="12.42578125" style="12" customWidth="1"/>
    <col min="12" max="12" width="12.42578125" style="12" hidden="1" customWidth="1"/>
    <col min="13" max="13" width="0.140625" style="12" hidden="1" customWidth="1"/>
    <col min="14" max="14" width="13.85546875" style="12" hidden="1" customWidth="1"/>
    <col min="15" max="15" width="0.42578125" style="12" hidden="1" customWidth="1"/>
    <col min="16" max="16" width="0.140625" style="12" hidden="1" customWidth="1"/>
    <col min="17" max="17" width="17.7109375" style="12" hidden="1" customWidth="1"/>
    <col min="18" max="47" width="12.42578125" style="12" customWidth="1"/>
    <col min="48" max="16384" width="11.42578125" style="12"/>
  </cols>
  <sheetData>
    <row r="2" spans="1:8" ht="40.5" customHeight="1" x14ac:dyDescent="0.2">
      <c r="B2" s="10"/>
      <c r="C2" s="11"/>
      <c r="D2" s="11"/>
    </row>
    <row r="3" spans="1:8" ht="27.95" customHeight="1" x14ac:dyDescent="0.2">
      <c r="B3" s="10"/>
    </row>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6617</v>
      </c>
      <c r="D6" s="39">
        <v>6260</v>
      </c>
      <c r="E6" s="39">
        <v>6900</v>
      </c>
      <c r="F6" s="39">
        <v>6946</v>
      </c>
      <c r="G6" s="39">
        <v>7195</v>
      </c>
      <c r="H6" s="39">
        <v>7302</v>
      </c>
    </row>
    <row r="7" spans="1:8" ht="17.100000000000001" customHeight="1" thickBot="1" x14ac:dyDescent="0.25">
      <c r="B7" s="53" t="s">
        <v>178</v>
      </c>
      <c r="C7" s="39">
        <v>780</v>
      </c>
      <c r="D7" s="39">
        <v>789</v>
      </c>
      <c r="E7" s="39">
        <v>778</v>
      </c>
      <c r="F7" s="39">
        <v>773</v>
      </c>
      <c r="G7" s="39">
        <v>814</v>
      </c>
      <c r="H7" s="39">
        <v>957</v>
      </c>
    </row>
    <row r="8" spans="1:8" ht="17.100000000000001" customHeight="1" thickBot="1" x14ac:dyDescent="0.25">
      <c r="B8" s="53" t="s">
        <v>179</v>
      </c>
      <c r="C8" s="39">
        <v>702</v>
      </c>
      <c r="D8" s="39">
        <v>627</v>
      </c>
      <c r="E8" s="39">
        <v>619</v>
      </c>
      <c r="F8" s="39">
        <v>738</v>
      </c>
      <c r="G8" s="39">
        <v>683</v>
      </c>
      <c r="H8" s="39">
        <v>791</v>
      </c>
    </row>
    <row r="9" spans="1:8" ht="17.100000000000001" customHeight="1" thickBot="1" x14ac:dyDescent="0.25">
      <c r="B9" s="53" t="s">
        <v>180</v>
      </c>
      <c r="C9" s="39">
        <v>640</v>
      </c>
      <c r="D9" s="39">
        <v>856</v>
      </c>
      <c r="E9" s="39">
        <v>940</v>
      </c>
      <c r="F9" s="39">
        <v>859</v>
      </c>
      <c r="G9" s="39">
        <v>657</v>
      </c>
      <c r="H9" s="39">
        <v>716</v>
      </c>
    </row>
    <row r="10" spans="1:8" ht="17.100000000000001" customHeight="1" thickBot="1" x14ac:dyDescent="0.25">
      <c r="B10" s="53" t="s">
        <v>181</v>
      </c>
      <c r="C10" s="39">
        <v>2780</v>
      </c>
      <c r="D10" s="39">
        <v>2616</v>
      </c>
      <c r="E10" s="39">
        <v>2753</v>
      </c>
      <c r="F10" s="39">
        <v>2589</v>
      </c>
      <c r="G10" s="39">
        <v>2634</v>
      </c>
      <c r="H10" s="39">
        <v>3181</v>
      </c>
    </row>
    <row r="11" spans="1:8" ht="17.100000000000001" customHeight="1" thickBot="1" x14ac:dyDescent="0.25">
      <c r="A11" s="66"/>
      <c r="B11" s="53" t="s">
        <v>182</v>
      </c>
      <c r="C11" s="39">
        <v>325</v>
      </c>
      <c r="D11" s="39">
        <v>331</v>
      </c>
      <c r="E11" s="39">
        <v>326</v>
      </c>
      <c r="F11" s="39">
        <v>308</v>
      </c>
      <c r="G11" s="39">
        <v>317</v>
      </c>
      <c r="H11" s="39">
        <v>374</v>
      </c>
    </row>
    <row r="12" spans="1:8" ht="17.100000000000001" customHeight="1" thickBot="1" x14ac:dyDescent="0.25">
      <c r="A12" s="66"/>
      <c r="B12" s="53" t="s">
        <v>183</v>
      </c>
      <c r="C12" s="39">
        <v>1612</v>
      </c>
      <c r="D12" s="39">
        <v>1387</v>
      </c>
      <c r="E12" s="39">
        <v>1402</v>
      </c>
      <c r="F12" s="39">
        <v>1572</v>
      </c>
      <c r="G12" s="39">
        <v>1713</v>
      </c>
      <c r="H12" s="39">
        <v>1715</v>
      </c>
    </row>
    <row r="13" spans="1:8" s="66" customFormat="1" ht="17.100000000000001" customHeight="1" thickBot="1" x14ac:dyDescent="0.25">
      <c r="B13" s="53" t="s">
        <v>184</v>
      </c>
      <c r="C13" s="39">
        <v>1146</v>
      </c>
      <c r="D13" s="39">
        <v>1104</v>
      </c>
      <c r="E13" s="39">
        <v>1076</v>
      </c>
      <c r="F13" s="39">
        <v>1103</v>
      </c>
      <c r="G13" s="39">
        <v>1163</v>
      </c>
      <c r="H13" s="39">
        <v>1256</v>
      </c>
    </row>
    <row r="14" spans="1:8" ht="17.100000000000001" customHeight="1" thickBot="1" x14ac:dyDescent="0.25">
      <c r="A14" s="66"/>
      <c r="B14" s="53" t="s">
        <v>185</v>
      </c>
      <c r="C14" s="39">
        <v>7745</v>
      </c>
      <c r="D14" s="39">
        <v>7303</v>
      </c>
      <c r="E14" s="39">
        <v>7757</v>
      </c>
      <c r="F14" s="39">
        <v>8298</v>
      </c>
      <c r="G14" s="39">
        <v>8886</v>
      </c>
      <c r="H14" s="39">
        <v>9075</v>
      </c>
    </row>
    <row r="15" spans="1:8" ht="17.100000000000001" customHeight="1" thickBot="1" x14ac:dyDescent="0.25">
      <c r="A15" s="66"/>
      <c r="B15" s="53" t="s">
        <v>186</v>
      </c>
      <c r="C15" s="39">
        <v>5353</v>
      </c>
      <c r="D15" s="39">
        <v>5442</v>
      </c>
      <c r="E15" s="39">
        <v>5118</v>
      </c>
      <c r="F15" s="39">
        <v>5641</v>
      </c>
      <c r="G15" s="39">
        <v>5676</v>
      </c>
      <c r="H15" s="39">
        <v>5885</v>
      </c>
    </row>
    <row r="16" spans="1:8" ht="17.100000000000001" customHeight="1" thickBot="1" x14ac:dyDescent="0.25">
      <c r="B16" s="53" t="s">
        <v>187</v>
      </c>
      <c r="C16" s="39">
        <v>545</v>
      </c>
      <c r="D16" s="39">
        <v>606</v>
      </c>
      <c r="E16" s="39">
        <v>640</v>
      </c>
      <c r="F16" s="39">
        <v>593</v>
      </c>
      <c r="G16" s="39">
        <v>560</v>
      </c>
      <c r="H16" s="39">
        <v>557</v>
      </c>
    </row>
    <row r="17" spans="2:18" ht="17.100000000000001" customHeight="1" thickBot="1" x14ac:dyDescent="0.25">
      <c r="B17" s="53" t="s">
        <v>188</v>
      </c>
      <c r="C17" s="39">
        <v>1595</v>
      </c>
      <c r="D17" s="39">
        <v>1494</v>
      </c>
      <c r="E17" s="39">
        <v>1432</v>
      </c>
      <c r="F17" s="39">
        <v>1597</v>
      </c>
      <c r="G17" s="39">
        <v>1809</v>
      </c>
      <c r="H17" s="39">
        <v>1910</v>
      </c>
    </row>
    <row r="18" spans="2:18" ht="17.100000000000001" customHeight="1" thickBot="1" x14ac:dyDescent="0.25">
      <c r="B18" s="53" t="s">
        <v>189</v>
      </c>
      <c r="C18" s="39">
        <v>7721</v>
      </c>
      <c r="D18" s="39">
        <v>8745</v>
      </c>
      <c r="E18" s="39">
        <v>7785</v>
      </c>
      <c r="F18" s="39">
        <v>7550</v>
      </c>
      <c r="G18" s="39">
        <v>7138</v>
      </c>
      <c r="H18" s="39">
        <v>8040</v>
      </c>
    </row>
    <row r="19" spans="2:18" ht="17.100000000000001" customHeight="1" thickBot="1" x14ac:dyDescent="0.25">
      <c r="B19" s="53" t="s">
        <v>190</v>
      </c>
      <c r="C19" s="39">
        <v>1572</v>
      </c>
      <c r="D19" s="39">
        <v>1217</v>
      </c>
      <c r="E19" s="39">
        <v>1341</v>
      </c>
      <c r="F19" s="39">
        <v>1366</v>
      </c>
      <c r="G19" s="39">
        <v>1297</v>
      </c>
      <c r="H19" s="39">
        <v>1444</v>
      </c>
    </row>
    <row r="20" spans="2:18" ht="17.100000000000001" customHeight="1" thickBot="1" x14ac:dyDescent="0.25">
      <c r="B20" s="53" t="s">
        <v>191</v>
      </c>
      <c r="C20" s="39">
        <v>327</v>
      </c>
      <c r="D20" s="39">
        <v>299</v>
      </c>
      <c r="E20" s="39">
        <v>304</v>
      </c>
      <c r="F20" s="39">
        <v>289</v>
      </c>
      <c r="G20" s="39">
        <v>295</v>
      </c>
      <c r="H20" s="39">
        <v>319</v>
      </c>
    </row>
    <row r="21" spans="2:18" ht="17.100000000000001" customHeight="1" thickBot="1" x14ac:dyDescent="0.25">
      <c r="B21" s="53" t="s">
        <v>192</v>
      </c>
      <c r="C21" s="39">
        <v>1478</v>
      </c>
      <c r="D21" s="39">
        <v>1454</v>
      </c>
      <c r="E21" s="39">
        <v>1474</v>
      </c>
      <c r="F21" s="39">
        <v>1496</v>
      </c>
      <c r="G21" s="39">
        <v>1565</v>
      </c>
      <c r="H21" s="39">
        <v>1554</v>
      </c>
    </row>
    <row r="22" spans="2:18" ht="17.100000000000001" customHeight="1" thickBot="1" x14ac:dyDescent="0.25">
      <c r="B22" s="53" t="s">
        <v>193</v>
      </c>
      <c r="C22" s="39">
        <v>178</v>
      </c>
      <c r="D22" s="39">
        <v>150</v>
      </c>
      <c r="E22" s="39">
        <v>117</v>
      </c>
      <c r="F22" s="39">
        <v>208</v>
      </c>
      <c r="G22" s="39">
        <v>170</v>
      </c>
      <c r="H22" s="39">
        <v>154</v>
      </c>
    </row>
    <row r="23" spans="2:18" ht="17.100000000000001" customHeight="1" thickBot="1" x14ac:dyDescent="0.25">
      <c r="B23" s="55" t="s">
        <v>194</v>
      </c>
      <c r="C23" s="56">
        <v>41116</v>
      </c>
      <c r="D23" s="56">
        <v>40680</v>
      </c>
      <c r="E23" s="56">
        <v>40762</v>
      </c>
      <c r="F23" s="56">
        <v>41926</v>
      </c>
      <c r="G23" s="56">
        <v>42572</v>
      </c>
      <c r="H23" s="56">
        <v>45230</v>
      </c>
    </row>
    <row r="24" spans="2:18" x14ac:dyDescent="0.2">
      <c r="C24" s="18"/>
      <c r="G24" s="18"/>
      <c r="K24" s="103"/>
    </row>
    <row r="26" spans="2:18" ht="28.5" customHeight="1" x14ac:dyDescent="0.2">
      <c r="B26" s="227"/>
      <c r="C26" s="227"/>
      <c r="D26" s="227"/>
      <c r="E26" s="227"/>
      <c r="F26" s="228"/>
      <c r="G26" s="228"/>
      <c r="H26" s="228"/>
      <c r="I26" s="228"/>
      <c r="J26" s="228"/>
      <c r="K26" s="228"/>
      <c r="L26" s="228"/>
      <c r="M26" s="228"/>
      <c r="N26" s="228"/>
      <c r="O26" s="228"/>
      <c r="P26" s="228"/>
      <c r="Q26" s="228"/>
      <c r="R26" s="228"/>
    </row>
    <row r="27" spans="2:18" ht="9" customHeight="1" x14ac:dyDescent="0.2">
      <c r="B27" s="171"/>
      <c r="C27" s="171"/>
      <c r="D27" s="171"/>
      <c r="E27" s="171"/>
      <c r="F27"/>
      <c r="G27"/>
      <c r="H27"/>
      <c r="I27"/>
      <c r="J27"/>
      <c r="K27"/>
      <c r="L27"/>
      <c r="M27"/>
      <c r="N27"/>
      <c r="O27"/>
      <c r="P27"/>
      <c r="Q27"/>
      <c r="R27"/>
    </row>
    <row r="28" spans="2:18" ht="39" customHeight="1" x14ac:dyDescent="0.2">
      <c r="C28" s="38" t="s">
        <v>326</v>
      </c>
      <c r="D28" s="38" t="s">
        <v>331</v>
      </c>
    </row>
    <row r="29" spans="2:18" ht="17.100000000000001" customHeight="1" thickBot="1" x14ac:dyDescent="0.25">
      <c r="B29" s="53" t="s">
        <v>177</v>
      </c>
      <c r="C29" s="35">
        <f t="shared" ref="C29:D46" si="0">+(G6-C6)/C6</f>
        <v>8.7350763185733718E-2</v>
      </c>
      <c r="D29" s="35">
        <f t="shared" si="0"/>
        <v>0.16645367412140574</v>
      </c>
    </row>
    <row r="30" spans="2:18" ht="17.100000000000001" customHeight="1" thickBot="1" x14ac:dyDescent="0.25">
      <c r="B30" s="53" t="s">
        <v>178</v>
      </c>
      <c r="C30" s="35">
        <f t="shared" si="0"/>
        <v>4.3589743589743588E-2</v>
      </c>
      <c r="D30" s="35">
        <f t="shared" si="0"/>
        <v>0.21292775665399238</v>
      </c>
    </row>
    <row r="31" spans="2:18" ht="17.100000000000001" customHeight="1" thickBot="1" x14ac:dyDescent="0.25">
      <c r="B31" s="53" t="s">
        <v>179</v>
      </c>
      <c r="C31" s="35">
        <f t="shared" si="0"/>
        <v>-2.7065527065527065E-2</v>
      </c>
      <c r="D31" s="35">
        <f t="shared" si="0"/>
        <v>0.26156299840510366</v>
      </c>
    </row>
    <row r="32" spans="2:18" ht="17.100000000000001" customHeight="1" thickBot="1" x14ac:dyDescent="0.25">
      <c r="B32" s="53" t="s">
        <v>180</v>
      </c>
      <c r="C32" s="35">
        <f t="shared" si="0"/>
        <v>2.6562499999999999E-2</v>
      </c>
      <c r="D32" s="35">
        <f t="shared" si="0"/>
        <v>-0.16355140186915887</v>
      </c>
    </row>
    <row r="33" spans="2:4" ht="17.100000000000001" customHeight="1" thickBot="1" x14ac:dyDescent="0.25">
      <c r="B33" s="53" t="s">
        <v>181</v>
      </c>
      <c r="C33" s="35">
        <f t="shared" si="0"/>
        <v>-5.251798561151079E-2</v>
      </c>
      <c r="D33" s="35">
        <f t="shared" si="0"/>
        <v>0.21597859327217125</v>
      </c>
    </row>
    <row r="34" spans="2:4" ht="17.100000000000001" customHeight="1" thickBot="1" x14ac:dyDescent="0.25">
      <c r="B34" s="53" t="s">
        <v>182</v>
      </c>
      <c r="C34" s="35">
        <f t="shared" si="0"/>
        <v>-2.4615384615384615E-2</v>
      </c>
      <c r="D34" s="35">
        <f t="shared" si="0"/>
        <v>0.12990936555891239</v>
      </c>
    </row>
    <row r="35" spans="2:4" ht="17.100000000000001" customHeight="1" thickBot="1" x14ac:dyDescent="0.25">
      <c r="B35" s="53" t="s">
        <v>183</v>
      </c>
      <c r="C35" s="35">
        <f t="shared" si="0"/>
        <v>6.265508684863523E-2</v>
      </c>
      <c r="D35" s="35">
        <f t="shared" si="0"/>
        <v>0.23648161499639508</v>
      </c>
    </row>
    <row r="36" spans="2:4" ht="17.100000000000001" customHeight="1" thickBot="1" x14ac:dyDescent="0.25">
      <c r="B36" s="53" t="s">
        <v>184</v>
      </c>
      <c r="C36" s="35">
        <f t="shared" si="0"/>
        <v>1.4834205933682374E-2</v>
      </c>
      <c r="D36" s="35">
        <f t="shared" si="0"/>
        <v>0.13768115942028986</v>
      </c>
    </row>
    <row r="37" spans="2:4" ht="17.100000000000001" customHeight="1" thickBot="1" x14ac:dyDescent="0.25">
      <c r="B37" s="53" t="s">
        <v>185</v>
      </c>
      <c r="C37" s="35">
        <f t="shared" si="0"/>
        <v>0.14732085216268562</v>
      </c>
      <c r="D37" s="35">
        <f t="shared" si="0"/>
        <v>0.2426400109544023</v>
      </c>
    </row>
    <row r="38" spans="2:4" ht="17.100000000000001" customHeight="1" thickBot="1" x14ac:dyDescent="0.25">
      <c r="B38" s="53" t="s">
        <v>186</v>
      </c>
      <c r="C38" s="35">
        <f t="shared" si="0"/>
        <v>6.0339996263777319E-2</v>
      </c>
      <c r="D38" s="35">
        <f t="shared" si="0"/>
        <v>8.1403895626607867E-2</v>
      </c>
    </row>
    <row r="39" spans="2:4" ht="17.100000000000001" customHeight="1" thickBot="1" x14ac:dyDescent="0.25">
      <c r="B39" s="53" t="s">
        <v>187</v>
      </c>
      <c r="C39" s="35">
        <f t="shared" si="0"/>
        <v>2.7522935779816515E-2</v>
      </c>
      <c r="D39" s="35">
        <f t="shared" si="0"/>
        <v>-8.0858085808580851E-2</v>
      </c>
    </row>
    <row r="40" spans="2:4" ht="17.100000000000001" customHeight="1" thickBot="1" x14ac:dyDescent="0.25">
      <c r="B40" s="53" t="s">
        <v>188</v>
      </c>
      <c r="C40" s="35">
        <f t="shared" si="0"/>
        <v>0.1341692789968652</v>
      </c>
      <c r="D40" s="35">
        <f t="shared" si="0"/>
        <v>0.27844712182061582</v>
      </c>
    </row>
    <row r="41" spans="2:4" ht="17.100000000000001" customHeight="1" thickBot="1" x14ac:dyDescent="0.25">
      <c r="B41" s="53" t="s">
        <v>189</v>
      </c>
      <c r="C41" s="35">
        <f t="shared" si="0"/>
        <v>-7.5508353840176137E-2</v>
      </c>
      <c r="D41" s="35">
        <f t="shared" si="0"/>
        <v>-8.0617495711835338E-2</v>
      </c>
    </row>
    <row r="42" spans="2:4" ht="17.100000000000001" customHeight="1" thickBot="1" x14ac:dyDescent="0.25">
      <c r="B42" s="53" t="s">
        <v>190</v>
      </c>
      <c r="C42" s="35">
        <f t="shared" si="0"/>
        <v>-0.17493638676844783</v>
      </c>
      <c r="D42" s="35">
        <f t="shared" si="0"/>
        <v>0.18652423993426459</v>
      </c>
    </row>
    <row r="43" spans="2:4" ht="17.100000000000001" customHeight="1" thickBot="1" x14ac:dyDescent="0.25">
      <c r="B43" s="53" t="s">
        <v>191</v>
      </c>
      <c r="C43" s="35">
        <f t="shared" si="0"/>
        <v>-9.7859327217125383E-2</v>
      </c>
      <c r="D43" s="35">
        <f t="shared" si="0"/>
        <v>6.6889632107023408E-2</v>
      </c>
    </row>
    <row r="44" spans="2:4" ht="17.100000000000001" customHeight="1" thickBot="1" x14ac:dyDescent="0.25">
      <c r="B44" s="53" t="s">
        <v>192</v>
      </c>
      <c r="C44" s="35">
        <f t="shared" si="0"/>
        <v>5.8863328822733423E-2</v>
      </c>
      <c r="D44" s="35">
        <f t="shared" si="0"/>
        <v>6.8775790921595595E-2</v>
      </c>
    </row>
    <row r="45" spans="2:4" ht="17.100000000000001" customHeight="1" thickBot="1" x14ac:dyDescent="0.25">
      <c r="B45" s="53" t="s">
        <v>193</v>
      </c>
      <c r="C45" s="35">
        <f t="shared" si="0"/>
        <v>-4.49438202247191E-2</v>
      </c>
      <c r="D45" s="35">
        <f t="shared" si="0"/>
        <v>2.6666666666666668E-2</v>
      </c>
    </row>
    <row r="46" spans="2:4" ht="17.100000000000001" customHeight="1" thickBot="1" x14ac:dyDescent="0.25">
      <c r="B46" s="55" t="s">
        <v>194</v>
      </c>
      <c r="C46" s="63">
        <f t="shared" si="0"/>
        <v>3.5412005058857866E-2</v>
      </c>
      <c r="D46" s="63">
        <f t="shared" si="0"/>
        <v>0.11184857423795477</v>
      </c>
    </row>
    <row r="52" spans="2:9" ht="39" customHeight="1" x14ac:dyDescent="0.2">
      <c r="C52" s="37" t="s">
        <v>106</v>
      </c>
      <c r="D52" s="37" t="s">
        <v>301</v>
      </c>
      <c r="E52" s="37" t="s">
        <v>303</v>
      </c>
      <c r="F52" s="59" t="s">
        <v>310</v>
      </c>
      <c r="G52" s="37" t="s">
        <v>325</v>
      </c>
      <c r="H52" s="37" t="s">
        <v>327</v>
      </c>
      <c r="I52" s="147">
        <v>45658</v>
      </c>
    </row>
    <row r="53" spans="2:9" ht="15" thickBot="1" x14ac:dyDescent="0.25">
      <c r="B53" s="53" t="s">
        <v>177</v>
      </c>
      <c r="C53" s="100">
        <f t="shared" ref="C53:H70" si="1">+C6/$I53*100000</f>
        <v>74.790781914623679</v>
      </c>
      <c r="D53" s="100">
        <f t="shared" si="1"/>
        <v>70.755673989050052</v>
      </c>
      <c r="E53" s="100">
        <f t="shared" si="1"/>
        <v>77.989480914448137</v>
      </c>
      <c r="F53" s="100">
        <f t="shared" si="1"/>
        <v>78.509410787211124</v>
      </c>
      <c r="G53" s="100">
        <f t="shared" si="1"/>
        <v>81.323813794123822</v>
      </c>
      <c r="H53" s="100">
        <f t="shared" si="1"/>
        <v>82.533215889463818</v>
      </c>
      <c r="I53" s="142">
        <v>8847347</v>
      </c>
    </row>
    <row r="54" spans="2:9" ht="15" thickBot="1" x14ac:dyDescent="0.25">
      <c r="B54" s="53" t="s">
        <v>178</v>
      </c>
      <c r="C54" s="100">
        <f t="shared" si="1"/>
        <v>57.158727588099552</v>
      </c>
      <c r="D54" s="100">
        <f t="shared" si="1"/>
        <v>57.81825136796224</v>
      </c>
      <c r="E54" s="100">
        <f t="shared" si="1"/>
        <v>57.012166748130063</v>
      </c>
      <c r="F54" s="100">
        <f t="shared" si="1"/>
        <v>56.645764648206352</v>
      </c>
      <c r="G54" s="100">
        <f t="shared" ref="G54:H54" si="2">+G7/$I54*100000</f>
        <v>59.650261867580809</v>
      </c>
      <c r="H54" s="100">
        <f t="shared" si="2"/>
        <v>70.129361925399067</v>
      </c>
      <c r="I54" s="142">
        <v>1364621</v>
      </c>
    </row>
    <row r="55" spans="2:9" ht="15" thickBot="1" x14ac:dyDescent="0.25">
      <c r="B55" s="53" t="s">
        <v>179</v>
      </c>
      <c r="C55" s="100">
        <f t="shared" si="1"/>
        <v>69.153840697921837</v>
      </c>
      <c r="D55" s="100">
        <f t="shared" si="1"/>
        <v>61.765609854126765</v>
      </c>
      <c r="E55" s="100">
        <f t="shared" si="1"/>
        <v>60.977531897455293</v>
      </c>
      <c r="F55" s="100">
        <f t="shared" si="1"/>
        <v>72.700191502943468</v>
      </c>
      <c r="G55" s="100">
        <f t="shared" ref="G55:H55" si="3">+G8/$I55*100000</f>
        <v>67.282155550827085</v>
      </c>
      <c r="H55" s="100">
        <f t="shared" si="3"/>
        <v>77.921207965891981</v>
      </c>
      <c r="I55" s="142">
        <v>1015128</v>
      </c>
    </row>
    <row r="56" spans="2:9" ht="15" thickBot="1" x14ac:dyDescent="0.25">
      <c r="B56" s="53" t="s">
        <v>180</v>
      </c>
      <c r="C56" s="100">
        <f t="shared" si="1"/>
        <v>51.206390557541589</v>
      </c>
      <c r="D56" s="100">
        <f t="shared" si="1"/>
        <v>68.488547370711871</v>
      </c>
      <c r="E56" s="100">
        <f t="shared" si="1"/>
        <v>75.209386131389195</v>
      </c>
      <c r="F56" s="100">
        <f t="shared" si="1"/>
        <v>68.728577326450335</v>
      </c>
      <c r="G56" s="100">
        <f t="shared" ref="G56:H56" si="4">+G9/$I56*100000</f>
        <v>52.566560306726281</v>
      </c>
      <c r="H56" s="100">
        <f t="shared" si="4"/>
        <v>57.287149436249642</v>
      </c>
      <c r="I56" s="142">
        <v>1249844</v>
      </c>
    </row>
    <row r="57" spans="2:9" ht="15" thickBot="1" x14ac:dyDescent="0.25">
      <c r="B57" s="53" t="s">
        <v>181</v>
      </c>
      <c r="C57" s="100">
        <f t="shared" si="1"/>
        <v>123.07060268293914</v>
      </c>
      <c r="D57" s="100">
        <f t="shared" si="1"/>
        <v>115.81032252466503</v>
      </c>
      <c r="E57" s="100">
        <f t="shared" si="1"/>
        <v>121.8753126568818</v>
      </c>
      <c r="F57" s="100">
        <f t="shared" si="1"/>
        <v>114.61503249860772</v>
      </c>
      <c r="G57" s="100">
        <f t="shared" ref="G57:H57" si="5">+G10/$I57*100000</f>
        <v>116.60718254203658</v>
      </c>
      <c r="H57" s="100">
        <f t="shared" si="5"/>
        <v>140.82287306993862</v>
      </c>
      <c r="I57" s="142">
        <v>2258866</v>
      </c>
    </row>
    <row r="58" spans="2:9" ht="15" thickBot="1" x14ac:dyDescent="0.25">
      <c r="B58" s="53" t="s">
        <v>182</v>
      </c>
      <c r="C58" s="100">
        <f t="shared" si="1"/>
        <v>54.748552532499588</v>
      </c>
      <c r="D58" s="100">
        <f t="shared" si="1"/>
        <v>55.759295040791876</v>
      </c>
      <c r="E58" s="100">
        <f t="shared" si="1"/>
        <v>54.917009617214966</v>
      </c>
      <c r="F58" s="100">
        <f t="shared" si="1"/>
        <v>51.884782092338064</v>
      </c>
      <c r="G58" s="100">
        <f t="shared" ref="G58:H58" si="6">+G11/$I58*100000</f>
        <v>53.400895854776515</v>
      </c>
      <c r="H58" s="100">
        <f t="shared" si="6"/>
        <v>63.002949683553368</v>
      </c>
      <c r="I58" s="142">
        <v>593623</v>
      </c>
    </row>
    <row r="59" spans="2:9" ht="15" thickBot="1" x14ac:dyDescent="0.25">
      <c r="B59" s="53" t="s">
        <v>195</v>
      </c>
      <c r="C59" s="100">
        <f t="shared" si="1"/>
        <v>67.132513000677577</v>
      </c>
      <c r="D59" s="100">
        <f t="shared" si="1"/>
        <v>57.762280106662402</v>
      </c>
      <c r="E59" s="100">
        <f t="shared" si="1"/>
        <v>58.386962299596753</v>
      </c>
      <c r="F59" s="100">
        <f t="shared" si="1"/>
        <v>65.466693819519321</v>
      </c>
      <c r="G59" s="100">
        <f t="shared" ref="G59:H59" si="7">+G12/$I59*100000</f>
        <v>71.338706433102161</v>
      </c>
      <c r="H59" s="100">
        <f t="shared" si="7"/>
        <v>71.421997392160065</v>
      </c>
      <c r="I59" s="142">
        <v>2401221</v>
      </c>
    </row>
    <row r="60" spans="2:9" ht="15" thickBot="1" x14ac:dyDescent="0.25">
      <c r="B60" s="53" t="s">
        <v>184</v>
      </c>
      <c r="C60" s="100">
        <f t="shared" si="1"/>
        <v>53.894462790717363</v>
      </c>
      <c r="D60" s="100">
        <f t="shared" si="1"/>
        <v>51.919273054931907</v>
      </c>
      <c r="E60" s="100">
        <f t="shared" si="1"/>
        <v>50.602479897741603</v>
      </c>
      <c r="F60" s="100">
        <f t="shared" si="1"/>
        <v>51.872244727889395</v>
      </c>
      <c r="G60" s="100">
        <f t="shared" ref="G60:H60" si="8">+G13/$I60*100000</f>
        <v>54.693944350440042</v>
      </c>
      <c r="H60" s="100">
        <f t="shared" si="8"/>
        <v>59.067578765393549</v>
      </c>
      <c r="I60" s="142">
        <v>2126378</v>
      </c>
    </row>
    <row r="61" spans="2:9" ht="15" thickBot="1" x14ac:dyDescent="0.25">
      <c r="B61" s="53" t="s">
        <v>185</v>
      </c>
      <c r="C61" s="100">
        <f t="shared" si="1"/>
        <v>95.333331856251377</v>
      </c>
      <c r="D61" s="100">
        <f t="shared" si="1"/>
        <v>89.892746616682217</v>
      </c>
      <c r="E61" s="100">
        <f t="shared" si="1"/>
        <v>95.481040052800751</v>
      </c>
      <c r="F61" s="100">
        <f t="shared" si="1"/>
        <v>102.14021791390238</v>
      </c>
      <c r="G61" s="100">
        <f t="shared" ref="G61:H61" si="9">+G14/$I61*100000</f>
        <v>109.37791954482242</v>
      </c>
      <c r="H61" s="100">
        <f t="shared" si="9"/>
        <v>111.70432364047531</v>
      </c>
      <c r="I61" s="142">
        <v>8124126</v>
      </c>
    </row>
    <row r="62" spans="2:9" ht="15" thickBot="1" x14ac:dyDescent="0.25">
      <c r="B62" s="53" t="s">
        <v>196</v>
      </c>
      <c r="C62" s="100">
        <f t="shared" si="1"/>
        <v>98.669500857298416</v>
      </c>
      <c r="D62" s="100">
        <f t="shared" si="1"/>
        <v>100.30999881662957</v>
      </c>
      <c r="E62" s="100">
        <f t="shared" si="1"/>
        <v>94.337848942210613</v>
      </c>
      <c r="F62" s="100">
        <f t="shared" si="1"/>
        <v>103.9780785234486</v>
      </c>
      <c r="G62" s="100">
        <f t="shared" ref="G62:H62" si="10">+G15/$I62*100000</f>
        <v>104.6232181703766</v>
      </c>
      <c r="H62" s="100">
        <f t="shared" si="10"/>
        <v>108.47562349060364</v>
      </c>
      <c r="I62" s="142">
        <v>5425182</v>
      </c>
    </row>
    <row r="63" spans="2:9" ht="15" thickBot="1" x14ac:dyDescent="0.25">
      <c r="B63" s="53" t="s">
        <v>187</v>
      </c>
      <c r="C63" s="100">
        <f t="shared" si="1"/>
        <v>51.739933260232881</v>
      </c>
      <c r="D63" s="100">
        <f t="shared" si="1"/>
        <v>57.531008359084623</v>
      </c>
      <c r="E63" s="100">
        <f t="shared" si="1"/>
        <v>60.758820709264299</v>
      </c>
      <c r="F63" s="100">
        <f t="shared" si="1"/>
        <v>56.296844813427704</v>
      </c>
      <c r="G63" s="100">
        <f t="shared" ref="G63:H63" si="11">+G16/$I63*100000</f>
        <v>53.163968120606256</v>
      </c>
      <c r="H63" s="100">
        <f t="shared" si="11"/>
        <v>52.879161148531587</v>
      </c>
      <c r="I63" s="142">
        <v>1053345</v>
      </c>
    </row>
    <row r="64" spans="2:9" ht="15" thickBot="1" x14ac:dyDescent="0.25">
      <c r="B64" s="53" t="s">
        <v>188</v>
      </c>
      <c r="C64" s="100">
        <f t="shared" si="1"/>
        <v>58.753302801261711</v>
      </c>
      <c r="D64" s="100">
        <f t="shared" si="1"/>
        <v>55.032874222623818</v>
      </c>
      <c r="E64" s="100">
        <f t="shared" si="1"/>
        <v>52.749046778311445</v>
      </c>
      <c r="F64" s="100">
        <f t="shared" si="1"/>
        <v>58.826974654304038</v>
      </c>
      <c r="G64" s="100">
        <f t="shared" ref="G64:H64" si="12">+G17/$I64*100000</f>
        <v>66.636191076791476</v>
      </c>
      <c r="H64" s="100">
        <f t="shared" si="12"/>
        <v>70.35661965542937</v>
      </c>
      <c r="I64" s="142">
        <v>2714741</v>
      </c>
    </row>
    <row r="65" spans="2:9" ht="15" thickBot="1" x14ac:dyDescent="0.25">
      <c r="B65" s="53" t="s">
        <v>189</v>
      </c>
      <c r="C65" s="100">
        <f t="shared" si="1"/>
        <v>108.53421041607919</v>
      </c>
      <c r="D65" s="100">
        <f t="shared" si="1"/>
        <v>122.92859345792159</v>
      </c>
      <c r="E65" s="100">
        <f t="shared" si="1"/>
        <v>109.43385935619436</v>
      </c>
      <c r="F65" s="100">
        <f t="shared" si="1"/>
        <v>106.13046090420903</v>
      </c>
      <c r="G65" s="100">
        <f t="shared" ref="G65:H65" si="13">+G18/$I65*100000</f>
        <v>100.33897085221777</v>
      </c>
      <c r="H65" s="100">
        <f t="shared" si="13"/>
        <v>113.01839810196564</v>
      </c>
      <c r="I65" s="142">
        <v>7113886</v>
      </c>
    </row>
    <row r="66" spans="2:9" ht="15" thickBot="1" x14ac:dyDescent="0.25">
      <c r="B66" s="53" t="s">
        <v>190</v>
      </c>
      <c r="C66" s="100">
        <f t="shared" si="1"/>
        <v>99.0555070009937</v>
      </c>
      <c r="D66" s="100">
        <f t="shared" si="1"/>
        <v>76.6861017940263</v>
      </c>
      <c r="E66" s="100">
        <f t="shared" si="1"/>
        <v>84.499640514206462</v>
      </c>
      <c r="F66" s="100">
        <f t="shared" si="1"/>
        <v>86.074950740049232</v>
      </c>
      <c r="G66" s="100">
        <f t="shared" ref="G66:H66" si="14">+G19/$I66*100000</f>
        <v>81.72709451672317</v>
      </c>
      <c r="H66" s="100">
        <f t="shared" si="14"/>
        <v>90.989918644678696</v>
      </c>
      <c r="I66" s="142">
        <v>1586989</v>
      </c>
    </row>
    <row r="67" spans="2:9" ht="15" thickBot="1" x14ac:dyDescent="0.25">
      <c r="B67" s="53" t="s">
        <v>191</v>
      </c>
      <c r="C67" s="100">
        <f t="shared" si="1"/>
        <v>47.817224144334901</v>
      </c>
      <c r="D67" s="100">
        <f t="shared" si="1"/>
        <v>43.722782933199191</v>
      </c>
      <c r="E67" s="100">
        <f t="shared" si="1"/>
        <v>44.453933149473428</v>
      </c>
      <c r="F67" s="100">
        <f t="shared" si="1"/>
        <v>42.260482500650724</v>
      </c>
      <c r="G67" s="100">
        <f t="shared" ref="G67:H67" si="15">+G20/$I67*100000</f>
        <v>43.137862760179807</v>
      </c>
      <c r="H67" s="100">
        <f t="shared" si="15"/>
        <v>46.647383798296126</v>
      </c>
      <c r="I67" s="142">
        <v>683854</v>
      </c>
    </row>
    <row r="68" spans="2:9" ht="15" thickBot="1" x14ac:dyDescent="0.25">
      <c r="B68" s="53" t="s">
        <v>192</v>
      </c>
      <c r="C68" s="100">
        <f t="shared" si="1"/>
        <v>65.913198828189977</v>
      </c>
      <c r="D68" s="100">
        <f t="shared" si="1"/>
        <v>64.842889780912202</v>
      </c>
      <c r="E68" s="100">
        <f t="shared" si="1"/>
        <v>65.734813986977016</v>
      </c>
      <c r="F68" s="100">
        <f t="shared" si="1"/>
        <v>66.715930613648311</v>
      </c>
      <c r="G68" s="100">
        <f t="shared" ref="G68:H68" si="16">+G21/$I68*100000</f>
        <v>69.793069124571929</v>
      </c>
      <c r="H68" s="100">
        <f t="shared" si="16"/>
        <v>69.302510811236274</v>
      </c>
      <c r="I68" s="142">
        <v>2242343</v>
      </c>
    </row>
    <row r="69" spans="2:9" ht="15" thickBot="1" x14ac:dyDescent="0.25">
      <c r="B69" s="53" t="s">
        <v>193</v>
      </c>
      <c r="C69" s="100">
        <f t="shared" si="1"/>
        <v>54.467064255836085</v>
      </c>
      <c r="D69" s="100">
        <f t="shared" si="1"/>
        <v>45.899211451547259</v>
      </c>
      <c r="E69" s="100">
        <f t="shared" si="1"/>
        <v>35.801384932206865</v>
      </c>
      <c r="F69" s="100">
        <f t="shared" si="1"/>
        <v>63.646906546145537</v>
      </c>
      <c r="G69" s="100">
        <f t="shared" ref="G69:H69" si="17">+G22/$I69*100000</f>
        <v>52.019106311753568</v>
      </c>
      <c r="H69" s="100">
        <f t="shared" si="17"/>
        <v>47.123190423588525</v>
      </c>
      <c r="I69" s="142">
        <v>326803</v>
      </c>
    </row>
    <row r="70" spans="2:9" ht="15" thickBot="1" x14ac:dyDescent="0.25">
      <c r="B70" s="55" t="s">
        <v>194</v>
      </c>
      <c r="C70" s="101">
        <f t="shared" si="1"/>
        <v>83.691075226971535</v>
      </c>
      <c r="D70" s="101">
        <f t="shared" si="1"/>
        <v>82.803602982615089</v>
      </c>
      <c r="E70" s="101">
        <f t="shared" si="1"/>
        <v>82.970512900131666</v>
      </c>
      <c r="F70" s="101">
        <f t="shared" si="1"/>
        <v>85.339819534147495</v>
      </c>
      <c r="G70" s="101">
        <f t="shared" ref="G70:H70" si="18">+G23/$I70*100000</f>
        <v>86.654744006290301</v>
      </c>
      <c r="H70" s="101">
        <f t="shared" si="18"/>
        <v>92.065067917986255</v>
      </c>
      <c r="I70" s="142">
        <v>49128297</v>
      </c>
    </row>
    <row r="71" spans="2:9" ht="13.5" thickBot="1" x14ac:dyDescent="0.25">
      <c r="C71" s="100"/>
      <c r="D71" s="100"/>
      <c r="E71" s="100"/>
      <c r="F71" s="100"/>
      <c r="G71" s="100"/>
    </row>
    <row r="72" spans="2:9" ht="13.5" thickBot="1" x14ac:dyDescent="0.25">
      <c r="C72" s="100"/>
      <c r="D72" s="100"/>
      <c r="E72" s="100"/>
      <c r="F72" s="100"/>
      <c r="G72" s="100"/>
    </row>
  </sheetData>
  <mergeCells count="1">
    <mergeCell ref="B26:R26"/>
  </mergeCells>
  <phoneticPr fontId="0" type="noConversion"/>
  <pageMargins left="0.75" right="0.75" top="1" bottom="1" header="0" footer="0"/>
  <pageSetup paperSize="9" scale="55" fitToHeight="0" orientation="portrait"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B2:V71"/>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7" width="12.42578125" style="12" customWidth="1"/>
    <col min="8" max="8" width="12" style="12" customWidth="1"/>
    <col min="9" max="9" width="0.140625" style="12" hidden="1" customWidth="1"/>
    <col min="10" max="10" width="12.42578125" style="12" customWidth="1"/>
    <col min="11" max="11" width="12.28515625" style="12" customWidth="1"/>
    <col min="12" max="12" width="13.5703125" style="12" hidden="1" customWidth="1"/>
    <col min="13" max="13" width="12.42578125" style="12" hidden="1" customWidth="1"/>
    <col min="14" max="14" width="13.5703125" style="12" hidden="1" customWidth="1"/>
    <col min="15" max="15" width="12.42578125" style="12" hidden="1" customWidth="1"/>
    <col min="16" max="16" width="0.140625" style="12" hidden="1" customWidth="1"/>
    <col min="17" max="62" width="12.42578125" style="12" customWidth="1"/>
    <col min="63" max="16384" width="11.42578125" style="12"/>
  </cols>
  <sheetData>
    <row r="2" spans="2:22" ht="40.5" customHeight="1" x14ac:dyDescent="0.35">
      <c r="B2" s="10"/>
      <c r="V2" s="102" t="s">
        <v>198</v>
      </c>
    </row>
    <row r="3" spans="2:22" ht="27.95" customHeight="1" x14ac:dyDescent="0.2">
      <c r="B3" s="72"/>
      <c r="C3"/>
      <c r="D3"/>
      <c r="E3"/>
      <c r="F3"/>
      <c r="G3"/>
      <c r="H3"/>
      <c r="I3"/>
      <c r="J3"/>
      <c r="K3"/>
      <c r="L3"/>
      <c r="M3"/>
      <c r="N3"/>
      <c r="O3"/>
      <c r="P3"/>
      <c r="Q3"/>
      <c r="R3"/>
    </row>
    <row r="5" spans="2:22" ht="39" customHeight="1" x14ac:dyDescent="0.2">
      <c r="C5" s="37" t="s">
        <v>106</v>
      </c>
      <c r="D5" s="37" t="s">
        <v>301</v>
      </c>
      <c r="E5" s="37" t="s">
        <v>303</v>
      </c>
      <c r="F5" s="59" t="s">
        <v>310</v>
      </c>
      <c r="G5" s="37" t="s">
        <v>325</v>
      </c>
      <c r="H5" s="37" t="s">
        <v>327</v>
      </c>
    </row>
    <row r="6" spans="2:22" ht="17.100000000000001" customHeight="1" thickBot="1" x14ac:dyDescent="0.25">
      <c r="B6" s="53" t="s">
        <v>177</v>
      </c>
      <c r="C6" s="39">
        <v>5954</v>
      </c>
      <c r="D6" s="39">
        <v>6530</v>
      </c>
      <c r="E6" s="39">
        <v>5142</v>
      </c>
      <c r="F6" s="39">
        <v>6033</v>
      </c>
      <c r="G6" s="39">
        <v>6323</v>
      </c>
      <c r="H6" s="39">
        <v>5995</v>
      </c>
    </row>
    <row r="7" spans="2:22" ht="17.100000000000001" customHeight="1" thickBot="1" x14ac:dyDescent="0.25">
      <c r="B7" s="53" t="s">
        <v>178</v>
      </c>
      <c r="C7" s="39">
        <v>877</v>
      </c>
      <c r="D7" s="39">
        <v>803</v>
      </c>
      <c r="E7" s="39">
        <v>759</v>
      </c>
      <c r="F7" s="39">
        <v>806</v>
      </c>
      <c r="G7" s="39">
        <v>603</v>
      </c>
      <c r="H7" s="39">
        <v>714</v>
      </c>
    </row>
    <row r="8" spans="2:22" ht="17.100000000000001" customHeight="1" thickBot="1" x14ac:dyDescent="0.25">
      <c r="B8" s="53" t="s">
        <v>179</v>
      </c>
      <c r="C8" s="39">
        <v>1251</v>
      </c>
      <c r="D8" s="39">
        <v>878</v>
      </c>
      <c r="E8" s="39">
        <v>871</v>
      </c>
      <c r="F8" s="39">
        <v>1269</v>
      </c>
      <c r="G8" s="39">
        <v>989</v>
      </c>
      <c r="H8" s="39">
        <v>1332</v>
      </c>
    </row>
    <row r="9" spans="2:22" ht="17.100000000000001" customHeight="1" thickBot="1" x14ac:dyDescent="0.25">
      <c r="B9" s="53" t="s">
        <v>180</v>
      </c>
      <c r="C9" s="39">
        <v>744</v>
      </c>
      <c r="D9" s="39">
        <v>605</v>
      </c>
      <c r="E9" s="39">
        <v>651</v>
      </c>
      <c r="F9" s="39">
        <v>670</v>
      </c>
      <c r="G9" s="39">
        <v>717</v>
      </c>
      <c r="H9" s="39">
        <v>588</v>
      </c>
    </row>
    <row r="10" spans="2:22" ht="17.100000000000001" customHeight="1" thickBot="1" x14ac:dyDescent="0.25">
      <c r="B10" s="53" t="s">
        <v>181</v>
      </c>
      <c r="C10" s="39">
        <v>2309</v>
      </c>
      <c r="D10" s="39">
        <v>2380</v>
      </c>
      <c r="E10" s="39">
        <v>1963</v>
      </c>
      <c r="F10" s="39">
        <v>2268</v>
      </c>
      <c r="G10" s="39">
        <v>2199</v>
      </c>
      <c r="H10" s="39">
        <v>2865</v>
      </c>
    </row>
    <row r="11" spans="2:22" s="66" customFormat="1" ht="17.100000000000001" customHeight="1" thickBot="1" x14ac:dyDescent="0.25">
      <c r="B11" s="53" t="s">
        <v>182</v>
      </c>
      <c r="C11" s="39">
        <v>524</v>
      </c>
      <c r="D11" s="39">
        <v>504</v>
      </c>
      <c r="E11" s="39">
        <v>364</v>
      </c>
      <c r="F11" s="39">
        <v>636</v>
      </c>
      <c r="G11" s="39">
        <v>689</v>
      </c>
      <c r="H11" s="39">
        <v>524</v>
      </c>
    </row>
    <row r="12" spans="2:22" s="66" customFormat="1" ht="17.100000000000001" customHeight="1" thickBot="1" x14ac:dyDescent="0.25">
      <c r="B12" s="53" t="s">
        <v>183</v>
      </c>
      <c r="C12" s="39">
        <v>2124</v>
      </c>
      <c r="D12" s="39">
        <v>1727</v>
      </c>
      <c r="E12" s="39">
        <v>1482</v>
      </c>
      <c r="F12" s="39">
        <v>1327</v>
      </c>
      <c r="G12" s="39">
        <v>1638</v>
      </c>
      <c r="H12" s="39">
        <v>1788</v>
      </c>
    </row>
    <row r="13" spans="2:22" s="66" customFormat="1" ht="17.100000000000001" customHeight="1" thickBot="1" x14ac:dyDescent="0.25">
      <c r="B13" s="53" t="s">
        <v>199</v>
      </c>
      <c r="C13" s="39">
        <v>1203</v>
      </c>
      <c r="D13" s="39">
        <v>1062</v>
      </c>
      <c r="E13" s="39">
        <v>860</v>
      </c>
      <c r="F13" s="39">
        <v>1265</v>
      </c>
      <c r="G13" s="39">
        <v>1130</v>
      </c>
      <c r="H13" s="39">
        <v>1376</v>
      </c>
    </row>
    <row r="14" spans="2:22" s="66" customFormat="1" ht="17.100000000000001" customHeight="1" thickBot="1" x14ac:dyDescent="0.25">
      <c r="B14" s="53" t="s">
        <v>185</v>
      </c>
      <c r="C14" s="39">
        <v>4579</v>
      </c>
      <c r="D14" s="39">
        <v>3788</v>
      </c>
      <c r="E14" s="39">
        <v>3380</v>
      </c>
      <c r="F14" s="39">
        <v>3871</v>
      </c>
      <c r="G14" s="39">
        <v>4027</v>
      </c>
      <c r="H14" s="39">
        <v>3907</v>
      </c>
    </row>
    <row r="15" spans="2:22" s="66" customFormat="1" ht="17.100000000000001" customHeight="1" thickBot="1" x14ac:dyDescent="0.25">
      <c r="B15" s="53" t="s">
        <v>186</v>
      </c>
      <c r="C15" s="39">
        <v>3312</v>
      </c>
      <c r="D15" s="39">
        <v>3214</v>
      </c>
      <c r="E15" s="39">
        <v>2780</v>
      </c>
      <c r="F15" s="39">
        <v>2965</v>
      </c>
      <c r="G15" s="39">
        <v>2939</v>
      </c>
      <c r="H15" s="39">
        <v>2891</v>
      </c>
    </row>
    <row r="16" spans="2:22" ht="17.100000000000001" customHeight="1" thickBot="1" x14ac:dyDescent="0.25">
      <c r="B16" s="53" t="s">
        <v>187</v>
      </c>
      <c r="C16" s="39">
        <v>559</v>
      </c>
      <c r="D16" s="39">
        <v>512</v>
      </c>
      <c r="E16" s="39">
        <v>478</v>
      </c>
      <c r="F16" s="39">
        <v>604</v>
      </c>
      <c r="G16" s="39">
        <v>586</v>
      </c>
      <c r="H16" s="39">
        <v>691</v>
      </c>
    </row>
    <row r="17" spans="2:18" ht="17.100000000000001" customHeight="1" thickBot="1" x14ac:dyDescent="0.25">
      <c r="B17" s="53" t="s">
        <v>188</v>
      </c>
      <c r="C17" s="39">
        <v>2851</v>
      </c>
      <c r="D17" s="39">
        <v>2615</v>
      </c>
      <c r="E17" s="39">
        <v>2010</v>
      </c>
      <c r="F17" s="39">
        <v>2053</v>
      </c>
      <c r="G17" s="39">
        <v>1970</v>
      </c>
      <c r="H17" s="39">
        <v>2402</v>
      </c>
    </row>
    <row r="18" spans="2:18" ht="17.100000000000001" customHeight="1" thickBot="1" x14ac:dyDescent="0.25">
      <c r="B18" s="53" t="s">
        <v>189</v>
      </c>
      <c r="C18" s="39">
        <v>5857</v>
      </c>
      <c r="D18" s="39">
        <v>5772</v>
      </c>
      <c r="E18" s="39">
        <v>4396</v>
      </c>
      <c r="F18" s="39">
        <v>6057</v>
      </c>
      <c r="G18" s="39">
        <v>5161</v>
      </c>
      <c r="H18" s="39">
        <v>6422</v>
      </c>
    </row>
    <row r="19" spans="2:18" ht="17.100000000000001" customHeight="1" thickBot="1" x14ac:dyDescent="0.25">
      <c r="B19" s="53" t="s">
        <v>190</v>
      </c>
      <c r="C19" s="39">
        <v>858</v>
      </c>
      <c r="D19" s="39">
        <v>767</v>
      </c>
      <c r="E19" s="39">
        <v>605</v>
      </c>
      <c r="F19" s="39">
        <v>734</v>
      </c>
      <c r="G19" s="39">
        <v>638</v>
      </c>
      <c r="H19" s="39">
        <v>797</v>
      </c>
    </row>
    <row r="20" spans="2:18" ht="17.100000000000001" customHeight="1" thickBot="1" x14ac:dyDescent="0.25">
      <c r="B20" s="53" t="s">
        <v>191</v>
      </c>
      <c r="C20" s="39">
        <v>357</v>
      </c>
      <c r="D20" s="39">
        <v>318</v>
      </c>
      <c r="E20" s="39">
        <v>242</v>
      </c>
      <c r="F20" s="39">
        <v>322</v>
      </c>
      <c r="G20" s="39">
        <v>305</v>
      </c>
      <c r="H20" s="39">
        <v>289</v>
      </c>
    </row>
    <row r="21" spans="2:18" ht="17.100000000000001" customHeight="1" thickBot="1" x14ac:dyDescent="0.25">
      <c r="B21" s="53" t="s">
        <v>192</v>
      </c>
      <c r="C21" s="39">
        <v>2517</v>
      </c>
      <c r="D21" s="39">
        <v>2120</v>
      </c>
      <c r="E21" s="39">
        <v>1719</v>
      </c>
      <c r="F21" s="39">
        <v>1980</v>
      </c>
      <c r="G21" s="39">
        <v>2070</v>
      </c>
      <c r="H21" s="39">
        <v>2221</v>
      </c>
    </row>
    <row r="22" spans="2:18" ht="17.100000000000001" customHeight="1" thickBot="1" x14ac:dyDescent="0.25">
      <c r="B22" s="53" t="s">
        <v>193</v>
      </c>
      <c r="C22" s="39">
        <v>270</v>
      </c>
      <c r="D22" s="39">
        <v>289</v>
      </c>
      <c r="E22" s="39">
        <v>226</v>
      </c>
      <c r="F22" s="39">
        <v>332</v>
      </c>
      <c r="G22" s="39">
        <v>224</v>
      </c>
      <c r="H22" s="39">
        <v>241</v>
      </c>
    </row>
    <row r="23" spans="2:18" ht="17.100000000000001" customHeight="1" thickBot="1" x14ac:dyDescent="0.25">
      <c r="B23" s="55" t="s">
        <v>194</v>
      </c>
      <c r="C23" s="56">
        <v>36146</v>
      </c>
      <c r="D23" s="56">
        <v>33884</v>
      </c>
      <c r="E23" s="56">
        <v>27928</v>
      </c>
      <c r="F23" s="56">
        <v>33192</v>
      </c>
      <c r="G23" s="56">
        <v>32208</v>
      </c>
      <c r="H23" s="56">
        <v>35043</v>
      </c>
    </row>
    <row r="24" spans="2:18" ht="15.75" customHeight="1" x14ac:dyDescent="0.2">
      <c r="C24" s="18"/>
      <c r="G24" s="18"/>
    </row>
    <row r="25" spans="2:18" ht="39" customHeight="1" x14ac:dyDescent="0.2">
      <c r="B25" s="57"/>
      <c r="C25" s="57"/>
      <c r="D25" s="57"/>
      <c r="E25" s="57"/>
      <c r="F25"/>
      <c r="G25"/>
      <c r="H25"/>
      <c r="I25"/>
      <c r="J25"/>
      <c r="K25"/>
      <c r="L25"/>
      <c r="M25"/>
      <c r="N25"/>
      <c r="O25"/>
      <c r="P25"/>
      <c r="Q25"/>
      <c r="R25"/>
    </row>
    <row r="27" spans="2:18" ht="39" customHeight="1" x14ac:dyDescent="0.2">
      <c r="C27" s="38" t="s">
        <v>326</v>
      </c>
      <c r="D27" s="38" t="s">
        <v>331</v>
      </c>
    </row>
    <row r="28" spans="2:18" ht="17.100000000000001" customHeight="1" thickBot="1" x14ac:dyDescent="0.25">
      <c r="B28" s="53" t="s">
        <v>177</v>
      </c>
      <c r="C28" s="35">
        <f t="shared" ref="C28:D45" si="0">+(G6-C6)/C6</f>
        <v>6.1975142761168965E-2</v>
      </c>
      <c r="D28" s="35">
        <f t="shared" si="0"/>
        <v>-8.1929555895865244E-2</v>
      </c>
    </row>
    <row r="29" spans="2:18" ht="17.100000000000001" customHeight="1" thickBot="1" x14ac:dyDescent="0.25">
      <c r="B29" s="53" t="s">
        <v>178</v>
      </c>
      <c r="C29" s="35">
        <f t="shared" si="0"/>
        <v>-0.31242873432155072</v>
      </c>
      <c r="D29" s="35">
        <f t="shared" si="0"/>
        <v>-0.11083437110834371</v>
      </c>
    </row>
    <row r="30" spans="2:18" ht="17.100000000000001" customHeight="1" thickBot="1" x14ac:dyDescent="0.25">
      <c r="B30" s="53" t="s">
        <v>179</v>
      </c>
      <c r="C30" s="35">
        <f t="shared" si="0"/>
        <v>-0.20943245403677058</v>
      </c>
      <c r="D30" s="35">
        <f t="shared" si="0"/>
        <v>0.51708428246013671</v>
      </c>
    </row>
    <row r="31" spans="2:18" ht="17.100000000000001" customHeight="1" thickBot="1" x14ac:dyDescent="0.25">
      <c r="B31" s="53" t="s">
        <v>180</v>
      </c>
      <c r="C31" s="35">
        <f t="shared" si="0"/>
        <v>-3.6290322580645164E-2</v>
      </c>
      <c r="D31" s="35">
        <f t="shared" si="0"/>
        <v>-2.809917355371901E-2</v>
      </c>
    </row>
    <row r="32" spans="2:18" ht="17.100000000000001" customHeight="1" thickBot="1" x14ac:dyDescent="0.25">
      <c r="B32" s="53" t="s">
        <v>181</v>
      </c>
      <c r="C32" s="35">
        <f t="shared" si="0"/>
        <v>-4.7639670853183193E-2</v>
      </c>
      <c r="D32" s="35">
        <f t="shared" si="0"/>
        <v>0.20378151260504201</v>
      </c>
    </row>
    <row r="33" spans="2:4" ht="17.100000000000001" customHeight="1" thickBot="1" x14ac:dyDescent="0.25">
      <c r="B33" s="53" t="s">
        <v>182</v>
      </c>
      <c r="C33" s="35">
        <f t="shared" si="0"/>
        <v>0.3148854961832061</v>
      </c>
      <c r="D33" s="35">
        <f t="shared" si="0"/>
        <v>3.968253968253968E-2</v>
      </c>
    </row>
    <row r="34" spans="2:4" ht="17.100000000000001" customHeight="1" thickBot="1" x14ac:dyDescent="0.25">
      <c r="B34" s="53" t="s">
        <v>183</v>
      </c>
      <c r="C34" s="35">
        <f t="shared" si="0"/>
        <v>-0.2288135593220339</v>
      </c>
      <c r="D34" s="35">
        <f t="shared" si="0"/>
        <v>3.5321366531557617E-2</v>
      </c>
    </row>
    <row r="35" spans="2:4" ht="17.100000000000001" customHeight="1" thickBot="1" x14ac:dyDescent="0.25">
      <c r="B35" s="53" t="s">
        <v>184</v>
      </c>
      <c r="C35" s="35">
        <f t="shared" si="0"/>
        <v>-6.0681629260182876E-2</v>
      </c>
      <c r="D35" s="35">
        <f t="shared" si="0"/>
        <v>0.29566854990583802</v>
      </c>
    </row>
    <row r="36" spans="2:4" ht="17.100000000000001" customHeight="1" thickBot="1" x14ac:dyDescent="0.25">
      <c r="B36" s="53" t="s">
        <v>185</v>
      </c>
      <c r="C36" s="35">
        <f t="shared" si="0"/>
        <v>-0.1205503385018563</v>
      </c>
      <c r="D36" s="35">
        <f t="shared" si="0"/>
        <v>3.1414994720168954E-2</v>
      </c>
    </row>
    <row r="37" spans="2:4" ht="17.100000000000001" customHeight="1" thickBot="1" x14ac:dyDescent="0.25">
      <c r="B37" s="53" t="s">
        <v>186</v>
      </c>
      <c r="C37" s="35">
        <f t="shared" si="0"/>
        <v>-0.1126207729468599</v>
      </c>
      <c r="D37" s="35">
        <f t="shared" si="0"/>
        <v>-0.10049782202862477</v>
      </c>
    </row>
    <row r="38" spans="2:4" ht="17.100000000000001" customHeight="1" thickBot="1" x14ac:dyDescent="0.25">
      <c r="B38" s="53" t="s">
        <v>187</v>
      </c>
      <c r="C38" s="35">
        <f t="shared" si="0"/>
        <v>4.8300536672629693E-2</v>
      </c>
      <c r="D38" s="35">
        <f t="shared" si="0"/>
        <v>0.349609375</v>
      </c>
    </row>
    <row r="39" spans="2:4" ht="17.100000000000001" customHeight="1" thickBot="1" x14ac:dyDescent="0.25">
      <c r="B39" s="53" t="s">
        <v>188</v>
      </c>
      <c r="C39" s="35">
        <f t="shared" si="0"/>
        <v>-0.30901438091897582</v>
      </c>
      <c r="D39" s="35">
        <f t="shared" si="0"/>
        <v>-8.1453154875717013E-2</v>
      </c>
    </row>
    <row r="40" spans="2:4" ht="17.100000000000001" customHeight="1" thickBot="1" x14ac:dyDescent="0.25">
      <c r="B40" s="53" t="s">
        <v>189</v>
      </c>
      <c r="C40" s="35">
        <f t="shared" si="0"/>
        <v>-0.11883216663821068</v>
      </c>
      <c r="D40" s="35">
        <f t="shared" si="0"/>
        <v>0.11261261261261261</v>
      </c>
    </row>
    <row r="41" spans="2:4" ht="17.100000000000001" customHeight="1" thickBot="1" x14ac:dyDescent="0.25">
      <c r="B41" s="53" t="s">
        <v>190</v>
      </c>
      <c r="C41" s="35">
        <f t="shared" si="0"/>
        <v>-0.25641025641025639</v>
      </c>
      <c r="D41" s="35">
        <f t="shared" si="0"/>
        <v>3.911342894393742E-2</v>
      </c>
    </row>
    <row r="42" spans="2:4" ht="17.100000000000001" customHeight="1" thickBot="1" x14ac:dyDescent="0.25">
      <c r="B42" s="53" t="s">
        <v>191</v>
      </c>
      <c r="C42" s="35">
        <f t="shared" si="0"/>
        <v>-0.14565826330532214</v>
      </c>
      <c r="D42" s="35">
        <f t="shared" si="0"/>
        <v>-9.1194968553459113E-2</v>
      </c>
    </row>
    <row r="43" spans="2:4" ht="17.100000000000001" customHeight="1" thickBot="1" x14ac:dyDescent="0.25">
      <c r="B43" s="53" t="s">
        <v>192</v>
      </c>
      <c r="C43" s="35">
        <f t="shared" si="0"/>
        <v>-0.17759237187127533</v>
      </c>
      <c r="D43" s="35">
        <f t="shared" si="0"/>
        <v>4.7641509433962267E-2</v>
      </c>
    </row>
    <row r="44" spans="2:4" ht="17.100000000000001" customHeight="1" thickBot="1" x14ac:dyDescent="0.25">
      <c r="B44" s="53" t="s">
        <v>193</v>
      </c>
      <c r="C44" s="35">
        <f t="shared" si="0"/>
        <v>-0.17037037037037037</v>
      </c>
      <c r="D44" s="35">
        <f t="shared" si="0"/>
        <v>-0.16608996539792387</v>
      </c>
    </row>
    <row r="45" spans="2:4" ht="17.100000000000001" customHeight="1" thickBot="1" x14ac:dyDescent="0.25">
      <c r="B45" s="55" t="s">
        <v>194</v>
      </c>
      <c r="C45" s="64">
        <f t="shared" si="0"/>
        <v>-0.10894704808277542</v>
      </c>
      <c r="D45" s="64">
        <f t="shared" si="0"/>
        <v>3.4204934482351554E-2</v>
      </c>
    </row>
    <row r="51" spans="2:10" ht="39" customHeight="1" x14ac:dyDescent="0.2">
      <c r="C51" s="37" t="s">
        <v>106</v>
      </c>
      <c r="D51" s="37" t="s">
        <v>301</v>
      </c>
      <c r="E51" s="37" t="s">
        <v>303</v>
      </c>
      <c r="F51" s="59" t="s">
        <v>310</v>
      </c>
      <c r="G51" s="37" t="s">
        <v>325</v>
      </c>
      <c r="H51" s="37" t="s">
        <v>327</v>
      </c>
      <c r="I51" s="147">
        <v>45658</v>
      </c>
      <c r="J51" s="110"/>
    </row>
    <row r="52" spans="2:10" ht="15" thickBot="1" x14ac:dyDescent="0.25">
      <c r="B52" s="53" t="s">
        <v>177</v>
      </c>
      <c r="C52" s="100">
        <f t="shared" ref="C52:H69" si="1">+C6/$I52*100000</f>
        <v>67.297010052844087</v>
      </c>
      <c r="D52" s="100">
        <f t="shared" si="1"/>
        <v>73.80743628570238</v>
      </c>
      <c r="E52" s="100">
        <f t="shared" si="1"/>
        <v>58.119117516245268</v>
      </c>
      <c r="F52" s="100">
        <f t="shared" si="1"/>
        <v>68.189933095197915</v>
      </c>
      <c r="G52" s="100">
        <f t="shared" si="1"/>
        <v>71.467751858268926</v>
      </c>
      <c r="H52" s="100">
        <f t="shared" si="1"/>
        <v>67.760425809002399</v>
      </c>
      <c r="I52" s="142">
        <v>8847347</v>
      </c>
    </row>
    <row r="53" spans="2:10" ht="15" thickBot="1" x14ac:dyDescent="0.25">
      <c r="B53" s="53" t="s">
        <v>178</v>
      </c>
      <c r="C53" s="100">
        <f t="shared" si="1"/>
        <v>64.26692832661962</v>
      </c>
      <c r="D53" s="100">
        <f t="shared" si="1"/>
        <v>58.844177247748647</v>
      </c>
      <c r="E53" s="100">
        <f t="shared" si="1"/>
        <v>55.619838768419946</v>
      </c>
      <c r="F53" s="100">
        <f t="shared" si="1"/>
        <v>59.064018507702869</v>
      </c>
      <c r="G53" s="100">
        <f t="shared" ref="G53:H53" si="2">+G7/$I53*100000</f>
        <v>44.188093250800044</v>
      </c>
      <c r="H53" s="100">
        <f t="shared" si="2"/>
        <v>52.322219869106519</v>
      </c>
      <c r="I53" s="142">
        <v>1364621</v>
      </c>
    </row>
    <row r="54" spans="2:10" ht="15" thickBot="1" x14ac:dyDescent="0.25">
      <c r="B54" s="53" t="s">
        <v>179</v>
      </c>
      <c r="C54" s="100">
        <f t="shared" si="1"/>
        <v>123.23569047450174</v>
      </c>
      <c r="D54" s="100">
        <f t="shared" si="1"/>
        <v>86.491555744694267</v>
      </c>
      <c r="E54" s="100">
        <f t="shared" si="1"/>
        <v>85.801987532606731</v>
      </c>
      <c r="F54" s="100">
        <f t="shared" si="1"/>
        <v>125.00886587701255</v>
      </c>
      <c r="G54" s="100">
        <f t="shared" ref="G54:H54" si="3">+G8/$I54*100000</f>
        <v>97.42613739351097</v>
      </c>
      <c r="H54" s="100">
        <f t="shared" si="3"/>
        <v>131.21497978580041</v>
      </c>
      <c r="I54" s="142">
        <v>1015128</v>
      </c>
    </row>
    <row r="55" spans="2:10" ht="15" thickBot="1" x14ac:dyDescent="0.25">
      <c r="B55" s="53" t="s">
        <v>180</v>
      </c>
      <c r="C55" s="100">
        <f t="shared" si="1"/>
        <v>59.527429023142084</v>
      </c>
      <c r="D55" s="100">
        <f t="shared" si="1"/>
        <v>48.406041073926026</v>
      </c>
      <c r="E55" s="100">
        <f t="shared" si="1"/>
        <v>52.086500395249331</v>
      </c>
      <c r="F55" s="100">
        <f t="shared" si="1"/>
        <v>53.606690114926344</v>
      </c>
      <c r="G55" s="100">
        <f t="shared" ref="G55:H55" si="4">+G9/$I55*100000</f>
        <v>57.367159421495806</v>
      </c>
      <c r="H55" s="100">
        <f t="shared" si="4"/>
        <v>47.045871324741327</v>
      </c>
      <c r="I55" s="142">
        <v>1249844</v>
      </c>
    </row>
    <row r="56" spans="2:10" ht="15" thickBot="1" x14ac:dyDescent="0.25">
      <c r="B56" s="53" t="s">
        <v>181</v>
      </c>
      <c r="C56" s="100">
        <f t="shared" si="1"/>
        <v>102.21943222838362</v>
      </c>
      <c r="D56" s="100">
        <f t="shared" si="1"/>
        <v>105.36260229690473</v>
      </c>
      <c r="E56" s="100">
        <f t="shared" si="1"/>
        <v>86.902011894463868</v>
      </c>
      <c r="F56" s="100">
        <f t="shared" si="1"/>
        <v>100.4043621888151</v>
      </c>
      <c r="G56" s="100">
        <f t="shared" ref="G56:H56" si="5">+G10/$I56*100000</f>
        <v>97.349732122224154</v>
      </c>
      <c r="H56" s="100">
        <f t="shared" si="5"/>
        <v>126.83355276497144</v>
      </c>
      <c r="I56" s="142">
        <v>2258866</v>
      </c>
    </row>
    <row r="57" spans="2:10" ht="15" thickBot="1" x14ac:dyDescent="0.25">
      <c r="B57" s="53" t="s">
        <v>182</v>
      </c>
      <c r="C57" s="100">
        <f t="shared" si="1"/>
        <v>88.271512390860863</v>
      </c>
      <c r="D57" s="100">
        <f t="shared" si="1"/>
        <v>84.902370696553191</v>
      </c>
      <c r="E57" s="100">
        <f t="shared" si="1"/>
        <v>61.318378836399532</v>
      </c>
      <c r="F57" s="100">
        <f t="shared" si="1"/>
        <v>107.1387058789838</v>
      </c>
      <c r="G57" s="100">
        <f t="shared" ref="G57:H57" si="6">+G11/$I57*100000</f>
        <v>116.06693136889912</v>
      </c>
      <c r="H57" s="100">
        <f t="shared" si="6"/>
        <v>88.271512390860863</v>
      </c>
      <c r="I57" s="142">
        <v>593623</v>
      </c>
    </row>
    <row r="58" spans="2:10" ht="15" thickBot="1" x14ac:dyDescent="0.25">
      <c r="B58" s="53" t="s">
        <v>195</v>
      </c>
      <c r="C58" s="100">
        <f t="shared" si="1"/>
        <v>88.454998519503192</v>
      </c>
      <c r="D58" s="100">
        <f t="shared" si="1"/>
        <v>71.921743146507538</v>
      </c>
      <c r="E58" s="100">
        <f t="shared" si="1"/>
        <v>61.71860066191325</v>
      </c>
      <c r="F58" s="100">
        <f t="shared" si="1"/>
        <v>55.263551334925026</v>
      </c>
      <c r="G58" s="100">
        <f t="shared" ref="G58:H58" si="7">+G12/$I58*100000</f>
        <v>68.21529546843044</v>
      </c>
      <c r="H58" s="100">
        <f t="shared" si="7"/>
        <v>74.462117397773881</v>
      </c>
      <c r="I58" s="142">
        <v>2401221</v>
      </c>
    </row>
    <row r="59" spans="2:10" ht="15" thickBot="1" x14ac:dyDescent="0.25">
      <c r="B59" s="53" t="s">
        <v>184</v>
      </c>
      <c r="C59" s="100">
        <f t="shared" si="1"/>
        <v>56.575077432140482</v>
      </c>
      <c r="D59" s="100">
        <f t="shared" si="1"/>
        <v>49.944083319146458</v>
      </c>
      <c r="E59" s="100">
        <f t="shared" si="1"/>
        <v>40.444361256559276</v>
      </c>
      <c r="F59" s="100">
        <f t="shared" si="1"/>
        <v>59.490833708776144</v>
      </c>
      <c r="G59" s="100">
        <f t="shared" ref="G59:H59" si="8">+G13/$I59*100000</f>
        <v>53.142009558037188</v>
      </c>
      <c r="H59" s="100">
        <f t="shared" si="8"/>
        <v>64.710978010494841</v>
      </c>
      <c r="I59" s="142">
        <v>2126378</v>
      </c>
    </row>
    <row r="60" spans="2:10" ht="15" thickBot="1" x14ac:dyDescent="0.25">
      <c r="B60" s="53" t="s">
        <v>185</v>
      </c>
      <c r="C60" s="100">
        <f t="shared" si="1"/>
        <v>56.362985999970952</v>
      </c>
      <c r="D60" s="100">
        <f t="shared" si="1"/>
        <v>46.626554044090405</v>
      </c>
      <c r="E60" s="100">
        <f t="shared" si="1"/>
        <v>41.604475361411183</v>
      </c>
      <c r="F60" s="100">
        <f t="shared" si="1"/>
        <v>47.648202403557008</v>
      </c>
      <c r="G60" s="100">
        <f t="shared" ref="G60:H60" si="9">+G14/$I60*100000</f>
        <v>49.568408958699067</v>
      </c>
      <c r="H60" s="100">
        <f t="shared" si="9"/>
        <v>48.091326993205179</v>
      </c>
      <c r="I60" s="142">
        <v>8124126</v>
      </c>
    </row>
    <row r="61" spans="2:10" ht="15" thickBot="1" x14ac:dyDescent="0.25">
      <c r="B61" s="53" t="s">
        <v>196</v>
      </c>
      <c r="C61" s="100">
        <f t="shared" si="1"/>
        <v>61.048643160727146</v>
      </c>
      <c r="D61" s="100">
        <f t="shared" si="1"/>
        <v>59.242252149328813</v>
      </c>
      <c r="E61" s="100">
        <f t="shared" si="1"/>
        <v>51.242520527421931</v>
      </c>
      <c r="F61" s="100">
        <f t="shared" si="1"/>
        <v>54.652544375469802</v>
      </c>
      <c r="G61" s="100">
        <f t="shared" ref="G61:H69" si="10">+G15/$I61*100000</f>
        <v>54.173297780609019</v>
      </c>
      <c r="H61" s="100">
        <f t="shared" si="10"/>
        <v>53.288534836250655</v>
      </c>
      <c r="I61" s="142">
        <v>5425182</v>
      </c>
    </row>
    <row r="62" spans="2:10" ht="15" thickBot="1" x14ac:dyDescent="0.25">
      <c r="B62" s="53" t="s">
        <v>187</v>
      </c>
      <c r="C62" s="100">
        <f t="shared" si="1"/>
        <v>53.069032463248028</v>
      </c>
      <c r="D62" s="100">
        <f t="shared" si="1"/>
        <v>48.607056567411441</v>
      </c>
      <c r="E62" s="100">
        <f t="shared" si="1"/>
        <v>45.379244217231772</v>
      </c>
      <c r="F62" s="100">
        <f t="shared" si="1"/>
        <v>57.341137044368182</v>
      </c>
      <c r="G62" s="100">
        <f t="shared" si="10"/>
        <v>55.632295211920123</v>
      </c>
      <c r="H62" s="100">
        <f t="shared" si="10"/>
        <v>65.600539234533798</v>
      </c>
      <c r="I62" s="142">
        <v>1053345</v>
      </c>
    </row>
    <row r="63" spans="2:10" ht="15" thickBot="1" x14ac:dyDescent="0.25">
      <c r="B63" s="53" t="s">
        <v>188</v>
      </c>
      <c r="C63" s="100">
        <f t="shared" si="1"/>
        <v>105.01922651184772</v>
      </c>
      <c r="D63" s="100">
        <f t="shared" si="1"/>
        <v>96.325947852852266</v>
      </c>
      <c r="E63" s="100">
        <f t="shared" si="1"/>
        <v>74.040212307546099</v>
      </c>
      <c r="F63" s="100">
        <f t="shared" si="1"/>
        <v>75.624157147956282</v>
      </c>
      <c r="G63" s="100">
        <f t="shared" si="10"/>
        <v>72.566775246699407</v>
      </c>
      <c r="H63" s="100">
        <f t="shared" si="10"/>
        <v>88.47989550384365</v>
      </c>
      <c r="I63" s="142">
        <v>2714741</v>
      </c>
    </row>
    <row r="64" spans="2:10" ht="15" thickBot="1" x14ac:dyDescent="0.25">
      <c r="B64" s="53" t="s">
        <v>189</v>
      </c>
      <c r="C64" s="100">
        <f t="shared" si="1"/>
        <v>82.33193503522547</v>
      </c>
      <c r="D64" s="100">
        <f t="shared" si="1"/>
        <v>81.137088786635033</v>
      </c>
      <c r="E64" s="100">
        <f t="shared" si="1"/>
        <v>61.79463657415932</v>
      </c>
      <c r="F64" s="100">
        <f t="shared" si="1"/>
        <v>85.143337973085323</v>
      </c>
      <c r="G64" s="100">
        <f t="shared" si="10"/>
        <v>72.548252811473219</v>
      </c>
      <c r="H64" s="100">
        <f t="shared" si="10"/>
        <v>90.274148334679523</v>
      </c>
      <c r="I64" s="142">
        <v>7113886</v>
      </c>
    </row>
    <row r="65" spans="2:9" ht="15" thickBot="1" x14ac:dyDescent="0.25">
      <c r="B65" s="53" t="s">
        <v>190</v>
      </c>
      <c r="C65" s="100">
        <f t="shared" si="1"/>
        <v>54.06464695092405</v>
      </c>
      <c r="D65" s="100">
        <f t="shared" si="1"/>
        <v>48.330517728856343</v>
      </c>
      <c r="E65" s="100">
        <f t="shared" si="1"/>
        <v>38.122507465395159</v>
      </c>
      <c r="F65" s="100">
        <f t="shared" si="1"/>
        <v>46.251108230743881</v>
      </c>
      <c r="G65" s="100">
        <f t="shared" si="10"/>
        <v>40.201916963507621</v>
      </c>
      <c r="H65" s="100">
        <f t="shared" si="10"/>
        <v>50.220889999867666</v>
      </c>
      <c r="I65" s="142">
        <v>1586989</v>
      </c>
    </row>
    <row r="66" spans="2:9" ht="15" thickBot="1" x14ac:dyDescent="0.25">
      <c r="B66" s="53" t="s">
        <v>191</v>
      </c>
      <c r="C66" s="100">
        <f t="shared" si="1"/>
        <v>52.204125441980302</v>
      </c>
      <c r="D66" s="100">
        <f t="shared" si="1"/>
        <v>46.50115375504128</v>
      </c>
      <c r="E66" s="100">
        <f t="shared" si="1"/>
        <v>35.387670467672919</v>
      </c>
      <c r="F66" s="100">
        <f t="shared" si="1"/>
        <v>47.086073928060671</v>
      </c>
      <c r="G66" s="100">
        <f t="shared" si="10"/>
        <v>44.600163192728267</v>
      </c>
      <c r="H66" s="100">
        <f t="shared" si="10"/>
        <v>42.260482500650724</v>
      </c>
      <c r="I66" s="142">
        <v>683854</v>
      </c>
    </row>
    <row r="67" spans="2:9" ht="15" thickBot="1" x14ac:dyDescent="0.25">
      <c r="B67" s="53" t="s">
        <v>192</v>
      </c>
      <c r="C67" s="100">
        <f t="shared" si="1"/>
        <v>112.24866133325722</v>
      </c>
      <c r="D67" s="100">
        <f t="shared" si="1"/>
        <v>94.543965842870605</v>
      </c>
      <c r="E67" s="100">
        <f t="shared" si="1"/>
        <v>76.660885511271019</v>
      </c>
      <c r="F67" s="100">
        <f t="shared" si="1"/>
        <v>88.30049640041689</v>
      </c>
      <c r="G67" s="100">
        <f t="shared" si="10"/>
        <v>92.314155327708562</v>
      </c>
      <c r="H67" s="100">
        <f t="shared" si="10"/>
        <v>99.048183083497918</v>
      </c>
      <c r="I67" s="142">
        <v>2242343</v>
      </c>
    </row>
    <row r="68" spans="2:9" ht="15" thickBot="1" x14ac:dyDescent="0.25">
      <c r="B68" s="53" t="s">
        <v>193</v>
      </c>
      <c r="C68" s="100">
        <f t="shared" si="1"/>
        <v>82.618580612785067</v>
      </c>
      <c r="D68" s="100">
        <f t="shared" si="1"/>
        <v>88.432480729981052</v>
      </c>
      <c r="E68" s="100">
        <f t="shared" si="1"/>
        <v>69.154811920331213</v>
      </c>
      <c r="F68" s="100">
        <f t="shared" si="1"/>
        <v>101.59025467942462</v>
      </c>
      <c r="G68" s="100">
        <f t="shared" si="10"/>
        <v>68.54282243431058</v>
      </c>
      <c r="H68" s="100">
        <f t="shared" si="10"/>
        <v>73.744733065485931</v>
      </c>
      <c r="I68" s="142">
        <v>326803</v>
      </c>
    </row>
    <row r="69" spans="2:9" ht="15" thickBot="1" x14ac:dyDescent="0.25">
      <c r="B69" s="55" t="s">
        <v>194</v>
      </c>
      <c r="C69" s="101">
        <f t="shared" si="1"/>
        <v>73.574705836027661</v>
      </c>
      <c r="D69" s="101">
        <f t="shared" si="1"/>
        <v>68.970434696728859</v>
      </c>
      <c r="E69" s="101">
        <f t="shared" si="1"/>
        <v>56.847075321988065</v>
      </c>
      <c r="F69" s="101">
        <f t="shared" si="1"/>
        <v>67.561877831832845</v>
      </c>
      <c r="G69" s="101">
        <f t="shared" si="10"/>
        <v>65.558958821633894</v>
      </c>
      <c r="H69" s="101">
        <f t="shared" si="10"/>
        <v>71.329563896749775</v>
      </c>
      <c r="I69" s="142">
        <v>49128297</v>
      </c>
    </row>
    <row r="70" spans="2:9" ht="13.5" thickBot="1" x14ac:dyDescent="0.25">
      <c r="C70" s="100"/>
      <c r="D70" s="100"/>
      <c r="E70" s="100"/>
      <c r="F70" s="100"/>
      <c r="G70" s="100"/>
    </row>
    <row r="71" spans="2:9" ht="13.5" thickBot="1" x14ac:dyDescent="0.25">
      <c r="C71" s="100"/>
      <c r="D71" s="100"/>
      <c r="E71" s="100"/>
      <c r="F71" s="100"/>
      <c r="G71" s="100"/>
    </row>
  </sheetData>
  <phoneticPr fontId="0" type="noConversion"/>
  <pageMargins left="0.75" right="0.75" top="1" bottom="1" header="0" footer="0"/>
  <pageSetup paperSize="9" scale="63" fitToHeight="0" orientation="portrait"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R69"/>
  <sheetViews>
    <sheetView zoomScaleNormal="100" workbookViewId="0"/>
  </sheetViews>
  <sheetFormatPr baseColWidth="10" defaultColWidth="11.42578125" defaultRowHeight="12.75" x14ac:dyDescent="0.2"/>
  <cols>
    <col min="1" max="1" width="6.7109375" style="12" customWidth="1"/>
    <col min="2" max="2" width="30.85546875" style="12" customWidth="1"/>
    <col min="3" max="8" width="12.42578125" style="12" customWidth="1"/>
    <col min="9" max="9" width="12.140625" style="12" customWidth="1"/>
    <col min="10" max="10" width="13.28515625" style="12" hidden="1" customWidth="1"/>
    <col min="11" max="11" width="12.42578125" style="12" customWidth="1"/>
    <col min="12" max="12" width="17.140625" style="12" customWidth="1"/>
    <col min="13" max="13" width="13" style="12" customWidth="1"/>
    <col min="14" max="14" width="12.140625" style="12" customWidth="1"/>
    <col min="15" max="15" width="10" style="12" customWidth="1"/>
    <col min="16" max="16" width="11" style="12" customWidth="1"/>
    <col min="17" max="17" width="20.85546875" style="12" customWidth="1"/>
    <col min="18" max="18" width="11.5703125" style="12" customWidth="1"/>
    <col min="19" max="19" width="13" style="12" customWidth="1"/>
    <col min="20" max="20" width="11.42578125" style="12" customWidth="1"/>
    <col min="21" max="23" width="12.42578125" style="12" customWidth="1"/>
    <col min="24" max="24" width="12.85546875" style="12" customWidth="1"/>
    <col min="25" max="59" width="12.42578125" style="12" customWidth="1"/>
    <col min="60" max="16384" width="11.42578125" style="12"/>
  </cols>
  <sheetData>
    <row r="1" spans="1:18" ht="9.75" customHeight="1" x14ac:dyDescent="0.2"/>
    <row r="2" spans="1:18" ht="40.5" customHeight="1" x14ac:dyDescent="0.2">
      <c r="B2" s="10"/>
      <c r="C2" s="19"/>
      <c r="D2" s="19"/>
      <c r="E2" s="19"/>
      <c r="F2" s="20"/>
      <c r="G2" s="19"/>
    </row>
    <row r="3" spans="1:18" ht="30.75" customHeight="1" x14ac:dyDescent="0.2">
      <c r="B3" s="10"/>
      <c r="C3" s="10"/>
      <c r="D3" s="10"/>
      <c r="E3" s="10"/>
      <c r="F3" s="10"/>
      <c r="G3" s="10"/>
      <c r="H3" s="10"/>
      <c r="I3" s="10"/>
      <c r="J3" s="10"/>
      <c r="K3" s="10"/>
      <c r="L3" s="10"/>
      <c r="M3" s="10"/>
      <c r="N3" s="10"/>
      <c r="O3" s="10"/>
      <c r="P3" s="10"/>
      <c r="Q3" s="10"/>
      <c r="R3" s="10"/>
    </row>
    <row r="4" spans="1:18" ht="21.75" customHeight="1" x14ac:dyDescent="0.2"/>
    <row r="5" spans="1:18" ht="39" customHeight="1" x14ac:dyDescent="0.2">
      <c r="C5" s="37" t="s">
        <v>106</v>
      </c>
      <c r="D5" s="37" t="s">
        <v>301</v>
      </c>
      <c r="E5" s="37" t="s">
        <v>303</v>
      </c>
      <c r="F5" s="59" t="s">
        <v>310</v>
      </c>
      <c r="G5" s="37" t="s">
        <v>325</v>
      </c>
      <c r="H5" s="37" t="s">
        <v>327</v>
      </c>
    </row>
    <row r="6" spans="1:18" ht="17.100000000000001" customHeight="1" thickBot="1" x14ac:dyDescent="0.25">
      <c r="B6" s="53" t="s">
        <v>177</v>
      </c>
      <c r="C6" s="39">
        <v>1463</v>
      </c>
      <c r="D6" s="39">
        <v>1896</v>
      </c>
      <c r="E6" s="39">
        <v>1516</v>
      </c>
      <c r="F6" s="39">
        <v>1591</v>
      </c>
      <c r="G6" s="39">
        <v>1293</v>
      </c>
      <c r="H6" s="39">
        <v>1319</v>
      </c>
    </row>
    <row r="7" spans="1:18" ht="17.100000000000001" customHeight="1" thickBot="1" x14ac:dyDescent="0.25">
      <c r="B7" s="53" t="s">
        <v>178</v>
      </c>
      <c r="C7" s="39">
        <v>106</v>
      </c>
      <c r="D7" s="39">
        <v>155</v>
      </c>
      <c r="E7" s="39">
        <v>92</v>
      </c>
      <c r="F7" s="39">
        <v>116</v>
      </c>
      <c r="G7" s="39">
        <v>112</v>
      </c>
      <c r="H7" s="39">
        <v>88</v>
      </c>
    </row>
    <row r="8" spans="1:18" ht="17.100000000000001" customHeight="1" thickBot="1" x14ac:dyDescent="0.25">
      <c r="B8" s="53" t="s">
        <v>179</v>
      </c>
      <c r="C8" s="39">
        <v>102</v>
      </c>
      <c r="D8" s="39">
        <v>150</v>
      </c>
      <c r="E8" s="39">
        <v>120</v>
      </c>
      <c r="F8" s="39">
        <v>120</v>
      </c>
      <c r="G8" s="39">
        <v>112</v>
      </c>
      <c r="H8" s="39">
        <v>120</v>
      </c>
    </row>
    <row r="9" spans="1:18" ht="17.100000000000001" customHeight="1" thickBot="1" x14ac:dyDescent="0.25">
      <c r="B9" s="53" t="s">
        <v>180</v>
      </c>
      <c r="C9" s="39">
        <v>117</v>
      </c>
      <c r="D9" s="39">
        <v>106</v>
      </c>
      <c r="E9" s="39">
        <v>117</v>
      </c>
      <c r="F9" s="39">
        <v>119</v>
      </c>
      <c r="G9" s="39">
        <v>103</v>
      </c>
      <c r="H9" s="39">
        <v>69</v>
      </c>
    </row>
    <row r="10" spans="1:18" ht="17.100000000000001" customHeight="1" thickBot="1" x14ac:dyDescent="0.25">
      <c r="B10" s="53" t="s">
        <v>181</v>
      </c>
      <c r="C10" s="39">
        <v>282</v>
      </c>
      <c r="D10" s="39">
        <v>330</v>
      </c>
      <c r="E10" s="39">
        <v>303</v>
      </c>
      <c r="F10" s="39">
        <v>282</v>
      </c>
      <c r="G10" s="39">
        <v>157</v>
      </c>
      <c r="H10" s="39">
        <v>271</v>
      </c>
    </row>
    <row r="11" spans="1:18" ht="17.100000000000001" customHeight="1" thickBot="1" x14ac:dyDescent="0.25">
      <c r="A11" s="66"/>
      <c r="B11" s="53" t="s">
        <v>182</v>
      </c>
      <c r="C11" s="39">
        <v>58</v>
      </c>
      <c r="D11" s="39">
        <v>67</v>
      </c>
      <c r="E11" s="39">
        <v>65</v>
      </c>
      <c r="F11" s="39">
        <v>77</v>
      </c>
      <c r="G11" s="39">
        <v>59</v>
      </c>
      <c r="H11" s="39">
        <v>47</v>
      </c>
    </row>
    <row r="12" spans="1:18" ht="17.100000000000001" customHeight="1" thickBot="1" x14ac:dyDescent="0.25">
      <c r="A12" s="66"/>
      <c r="B12" s="53" t="s">
        <v>195</v>
      </c>
      <c r="C12" s="39">
        <v>252</v>
      </c>
      <c r="D12" s="39">
        <v>290</v>
      </c>
      <c r="E12" s="39">
        <v>232</v>
      </c>
      <c r="F12" s="39">
        <v>300</v>
      </c>
      <c r="G12" s="39">
        <v>198</v>
      </c>
      <c r="H12" s="39">
        <v>233</v>
      </c>
    </row>
    <row r="13" spans="1:18" ht="17.100000000000001" customHeight="1" thickBot="1" x14ac:dyDescent="0.25">
      <c r="A13" s="66"/>
      <c r="B13" s="53" t="s">
        <v>184</v>
      </c>
      <c r="C13" s="39">
        <v>300</v>
      </c>
      <c r="D13" s="39">
        <v>397</v>
      </c>
      <c r="E13" s="39">
        <v>344</v>
      </c>
      <c r="F13" s="39">
        <v>461</v>
      </c>
      <c r="G13" s="39">
        <v>320</v>
      </c>
      <c r="H13" s="39">
        <v>306</v>
      </c>
    </row>
    <row r="14" spans="1:18" ht="17.100000000000001" customHeight="1" thickBot="1" x14ac:dyDescent="0.25">
      <c r="A14" s="66"/>
      <c r="B14" s="53" t="s">
        <v>185</v>
      </c>
      <c r="C14" s="39">
        <v>1226</v>
      </c>
      <c r="D14" s="39">
        <v>3102</v>
      </c>
      <c r="E14" s="39">
        <v>2320</v>
      </c>
      <c r="F14" s="39">
        <v>2722</v>
      </c>
      <c r="G14" s="39">
        <v>2616</v>
      </c>
      <c r="H14" s="39">
        <v>2270</v>
      </c>
    </row>
    <row r="15" spans="1:18" ht="17.100000000000001" customHeight="1" thickBot="1" x14ac:dyDescent="0.25">
      <c r="A15" s="66"/>
      <c r="B15" s="53" t="s">
        <v>196</v>
      </c>
      <c r="C15" s="39">
        <v>762</v>
      </c>
      <c r="D15" s="39">
        <v>1098</v>
      </c>
      <c r="E15" s="39">
        <v>744</v>
      </c>
      <c r="F15" s="39">
        <v>926</v>
      </c>
      <c r="G15" s="39">
        <v>841</v>
      </c>
      <c r="H15" s="39">
        <v>807</v>
      </c>
    </row>
    <row r="16" spans="1:18" ht="17.100000000000001" customHeight="1" thickBot="1" x14ac:dyDescent="0.25">
      <c r="B16" s="53" t="s">
        <v>187</v>
      </c>
      <c r="C16" s="39">
        <v>134</v>
      </c>
      <c r="D16" s="39">
        <v>133</v>
      </c>
      <c r="E16" s="39">
        <v>121</v>
      </c>
      <c r="F16" s="39">
        <v>129</v>
      </c>
      <c r="G16" s="39">
        <v>133</v>
      </c>
      <c r="H16" s="39">
        <v>117</v>
      </c>
    </row>
    <row r="17" spans="2:18" ht="17.100000000000001" customHeight="1" thickBot="1" x14ac:dyDescent="0.25">
      <c r="B17" s="53" t="s">
        <v>188</v>
      </c>
      <c r="C17" s="39">
        <v>225</v>
      </c>
      <c r="D17" s="39">
        <v>274</v>
      </c>
      <c r="E17" s="39">
        <v>262</v>
      </c>
      <c r="F17" s="39">
        <v>250</v>
      </c>
      <c r="G17" s="39">
        <v>222</v>
      </c>
      <c r="H17" s="39">
        <v>227</v>
      </c>
    </row>
    <row r="18" spans="2:18" ht="17.100000000000001" customHeight="1" thickBot="1" x14ac:dyDescent="0.25">
      <c r="B18" s="53" t="s">
        <v>189</v>
      </c>
      <c r="C18" s="39">
        <v>609</v>
      </c>
      <c r="D18" s="39">
        <v>903</v>
      </c>
      <c r="E18" s="39">
        <v>715</v>
      </c>
      <c r="F18" s="39">
        <v>662</v>
      </c>
      <c r="G18" s="39">
        <v>564</v>
      </c>
      <c r="H18" s="39">
        <v>563</v>
      </c>
    </row>
    <row r="19" spans="2:18" ht="17.100000000000001" customHeight="1" thickBot="1" x14ac:dyDescent="0.25">
      <c r="B19" s="53" t="s">
        <v>190</v>
      </c>
      <c r="C19" s="39">
        <v>264</v>
      </c>
      <c r="D19" s="39">
        <v>479</v>
      </c>
      <c r="E19" s="39">
        <v>293</v>
      </c>
      <c r="F19" s="39">
        <v>282</v>
      </c>
      <c r="G19" s="39">
        <v>293</v>
      </c>
      <c r="H19" s="39">
        <v>327</v>
      </c>
    </row>
    <row r="20" spans="2:18" ht="17.100000000000001" customHeight="1" thickBot="1" x14ac:dyDescent="0.25">
      <c r="B20" s="53" t="s">
        <v>191</v>
      </c>
      <c r="C20" s="39">
        <v>37</v>
      </c>
      <c r="D20" s="39">
        <v>43</v>
      </c>
      <c r="E20" s="39">
        <v>42</v>
      </c>
      <c r="F20" s="39">
        <v>28</v>
      </c>
      <c r="G20" s="39">
        <v>26</v>
      </c>
      <c r="H20" s="39">
        <v>31</v>
      </c>
    </row>
    <row r="21" spans="2:18" ht="17.100000000000001" customHeight="1" thickBot="1" x14ac:dyDescent="0.25">
      <c r="B21" s="53" t="s">
        <v>192</v>
      </c>
      <c r="C21" s="39">
        <v>153</v>
      </c>
      <c r="D21" s="39">
        <v>179</v>
      </c>
      <c r="E21" s="39">
        <v>129</v>
      </c>
      <c r="F21" s="39">
        <v>116</v>
      </c>
      <c r="G21" s="39">
        <v>117</v>
      </c>
      <c r="H21" s="39">
        <v>74</v>
      </c>
    </row>
    <row r="22" spans="2:18" ht="17.100000000000001" customHeight="1" thickBot="1" x14ac:dyDescent="0.25">
      <c r="B22" s="53" t="s">
        <v>193</v>
      </c>
      <c r="C22" s="39">
        <v>30</v>
      </c>
      <c r="D22" s="39">
        <v>38</v>
      </c>
      <c r="E22" s="39">
        <v>29</v>
      </c>
      <c r="F22" s="39">
        <v>31</v>
      </c>
      <c r="G22" s="39">
        <v>28</v>
      </c>
      <c r="H22" s="39">
        <v>17</v>
      </c>
    </row>
    <row r="23" spans="2:18" ht="17.100000000000001" customHeight="1" thickBot="1" x14ac:dyDescent="0.25">
      <c r="B23" s="55" t="s">
        <v>194</v>
      </c>
      <c r="C23" s="56">
        <v>6120</v>
      </c>
      <c r="D23" s="56">
        <v>9640</v>
      </c>
      <c r="E23" s="56">
        <v>7444</v>
      </c>
      <c r="F23" s="56">
        <v>8212</v>
      </c>
      <c r="G23" s="56">
        <v>7194</v>
      </c>
      <c r="H23" s="56">
        <v>6886</v>
      </c>
    </row>
    <row r="24" spans="2:18" ht="11.25" customHeight="1" x14ac:dyDescent="0.2">
      <c r="C24" s="18"/>
      <c r="G24" s="18"/>
      <c r="J24" s="67"/>
      <c r="K24" s="67"/>
    </row>
    <row r="25" spans="2:18" ht="39" customHeight="1" x14ac:dyDescent="0.2">
      <c r="B25" s="57"/>
      <c r="C25" s="57"/>
      <c r="D25" s="57"/>
      <c r="E25" s="57"/>
      <c r="F25"/>
      <c r="G25"/>
      <c r="H25"/>
      <c r="I25"/>
      <c r="J25"/>
      <c r="K25"/>
      <c r="L25"/>
      <c r="M25"/>
      <c r="N25"/>
      <c r="O25"/>
      <c r="P25"/>
      <c r="Q25"/>
      <c r="R25"/>
    </row>
    <row r="26" spans="2:18" ht="15" customHeight="1" x14ac:dyDescent="0.2"/>
    <row r="27" spans="2:18" ht="39" customHeight="1" x14ac:dyDescent="0.2">
      <c r="C27" s="38" t="s">
        <v>326</v>
      </c>
      <c r="D27" s="38" t="s">
        <v>331</v>
      </c>
    </row>
    <row r="28" spans="2:18" ht="17.100000000000001" customHeight="1" thickBot="1" x14ac:dyDescent="0.25">
      <c r="B28" s="53" t="s">
        <v>177</v>
      </c>
      <c r="C28" s="35">
        <f t="shared" ref="C28:D45" si="0">+(G6-C6)/C6</f>
        <v>-0.11619958988380041</v>
      </c>
      <c r="D28" s="35">
        <f t="shared" si="0"/>
        <v>-0.30432489451476791</v>
      </c>
    </row>
    <row r="29" spans="2:18" ht="17.100000000000001" customHeight="1" thickBot="1" x14ac:dyDescent="0.25">
      <c r="B29" s="53" t="s">
        <v>178</v>
      </c>
      <c r="C29" s="35">
        <f t="shared" si="0"/>
        <v>5.6603773584905662E-2</v>
      </c>
      <c r="D29" s="35">
        <f t="shared" si="0"/>
        <v>-0.43225806451612903</v>
      </c>
    </row>
    <row r="30" spans="2:18" ht="17.100000000000001" customHeight="1" thickBot="1" x14ac:dyDescent="0.25">
      <c r="B30" s="53" t="s">
        <v>179</v>
      </c>
      <c r="C30" s="35">
        <f t="shared" si="0"/>
        <v>9.8039215686274508E-2</v>
      </c>
      <c r="D30" s="35">
        <f t="shared" si="0"/>
        <v>-0.2</v>
      </c>
    </row>
    <row r="31" spans="2:18" ht="17.100000000000001" customHeight="1" thickBot="1" x14ac:dyDescent="0.25">
      <c r="B31" s="53" t="s">
        <v>180</v>
      </c>
      <c r="C31" s="35">
        <f t="shared" si="0"/>
        <v>-0.11965811965811966</v>
      </c>
      <c r="D31" s="35">
        <f t="shared" si="0"/>
        <v>-0.34905660377358488</v>
      </c>
    </row>
    <row r="32" spans="2:18" ht="17.100000000000001" customHeight="1" thickBot="1" x14ac:dyDescent="0.25">
      <c r="B32" s="53" t="s">
        <v>181</v>
      </c>
      <c r="C32" s="35">
        <f t="shared" si="0"/>
        <v>-0.4432624113475177</v>
      </c>
      <c r="D32" s="35">
        <f t="shared" si="0"/>
        <v>-0.1787878787878788</v>
      </c>
    </row>
    <row r="33" spans="2:4" ht="17.100000000000001" customHeight="1" thickBot="1" x14ac:dyDescent="0.25">
      <c r="B33" s="53" t="s">
        <v>182</v>
      </c>
      <c r="C33" s="35">
        <f t="shared" si="0"/>
        <v>1.7241379310344827E-2</v>
      </c>
      <c r="D33" s="35">
        <f t="shared" si="0"/>
        <v>-0.29850746268656714</v>
      </c>
    </row>
    <row r="34" spans="2:4" ht="17.100000000000001" customHeight="1" thickBot="1" x14ac:dyDescent="0.25">
      <c r="B34" s="53" t="s">
        <v>195</v>
      </c>
      <c r="C34" s="35">
        <f t="shared" si="0"/>
        <v>-0.21428571428571427</v>
      </c>
      <c r="D34" s="35">
        <f t="shared" si="0"/>
        <v>-0.19655172413793104</v>
      </c>
    </row>
    <row r="35" spans="2:4" ht="17.100000000000001" customHeight="1" thickBot="1" x14ac:dyDescent="0.25">
      <c r="B35" s="53" t="s">
        <v>184</v>
      </c>
      <c r="C35" s="35">
        <f t="shared" si="0"/>
        <v>6.6666666666666666E-2</v>
      </c>
      <c r="D35" s="35">
        <f t="shared" si="0"/>
        <v>-0.22921914357682618</v>
      </c>
    </row>
    <row r="36" spans="2:4" ht="17.100000000000001" customHeight="1" thickBot="1" x14ac:dyDescent="0.25">
      <c r="B36" s="53" t="s">
        <v>185</v>
      </c>
      <c r="C36" s="35">
        <f t="shared" si="0"/>
        <v>1.1337683523654161</v>
      </c>
      <c r="D36" s="35">
        <f t="shared" si="0"/>
        <v>-0.26821405544809801</v>
      </c>
    </row>
    <row r="37" spans="2:4" ht="17.100000000000001" customHeight="1" thickBot="1" x14ac:dyDescent="0.25">
      <c r="B37" s="53" t="s">
        <v>196</v>
      </c>
      <c r="C37" s="35">
        <f t="shared" si="0"/>
        <v>0.1036745406824147</v>
      </c>
      <c r="D37" s="35">
        <f t="shared" si="0"/>
        <v>-0.2650273224043716</v>
      </c>
    </row>
    <row r="38" spans="2:4" ht="17.100000000000001" customHeight="1" thickBot="1" x14ac:dyDescent="0.25">
      <c r="B38" s="53" t="s">
        <v>187</v>
      </c>
      <c r="C38" s="35">
        <f t="shared" si="0"/>
        <v>-7.462686567164179E-3</v>
      </c>
      <c r="D38" s="35">
        <f t="shared" si="0"/>
        <v>-0.12030075187969924</v>
      </c>
    </row>
    <row r="39" spans="2:4" ht="17.100000000000001" customHeight="1" thickBot="1" x14ac:dyDescent="0.25">
      <c r="B39" s="53" t="s">
        <v>188</v>
      </c>
      <c r="C39" s="35">
        <f t="shared" si="0"/>
        <v>-1.3333333333333334E-2</v>
      </c>
      <c r="D39" s="35">
        <f t="shared" si="0"/>
        <v>-0.17153284671532848</v>
      </c>
    </row>
    <row r="40" spans="2:4" ht="17.100000000000001" customHeight="1" thickBot="1" x14ac:dyDescent="0.25">
      <c r="B40" s="53" t="s">
        <v>189</v>
      </c>
      <c r="C40" s="35">
        <f t="shared" si="0"/>
        <v>-7.3891625615763554E-2</v>
      </c>
      <c r="D40" s="35">
        <f t="shared" si="0"/>
        <v>-0.37652270210409744</v>
      </c>
    </row>
    <row r="41" spans="2:4" ht="17.100000000000001" customHeight="1" thickBot="1" x14ac:dyDescent="0.25">
      <c r="B41" s="53" t="s">
        <v>190</v>
      </c>
      <c r="C41" s="35">
        <f t="shared" si="0"/>
        <v>0.10984848484848485</v>
      </c>
      <c r="D41" s="35">
        <f t="shared" si="0"/>
        <v>-0.31732776617954073</v>
      </c>
    </row>
    <row r="42" spans="2:4" ht="17.100000000000001" customHeight="1" thickBot="1" x14ac:dyDescent="0.25">
      <c r="B42" s="53" t="s">
        <v>191</v>
      </c>
      <c r="C42" s="35">
        <f t="shared" si="0"/>
        <v>-0.29729729729729731</v>
      </c>
      <c r="D42" s="35">
        <f t="shared" si="0"/>
        <v>-0.27906976744186046</v>
      </c>
    </row>
    <row r="43" spans="2:4" ht="17.100000000000001" customHeight="1" thickBot="1" x14ac:dyDescent="0.25">
      <c r="B43" s="53" t="s">
        <v>192</v>
      </c>
      <c r="C43" s="35">
        <f t="shared" si="0"/>
        <v>-0.23529411764705882</v>
      </c>
      <c r="D43" s="35">
        <f t="shared" si="0"/>
        <v>-0.58659217877094971</v>
      </c>
    </row>
    <row r="44" spans="2:4" ht="17.100000000000001" customHeight="1" thickBot="1" x14ac:dyDescent="0.25">
      <c r="B44" s="53" t="s">
        <v>193</v>
      </c>
      <c r="C44" s="35">
        <f t="shared" si="0"/>
        <v>-6.6666666666666666E-2</v>
      </c>
      <c r="D44" s="35">
        <f t="shared" si="0"/>
        <v>-0.55263157894736847</v>
      </c>
    </row>
    <row r="45" spans="2:4" ht="17.100000000000001" customHeight="1" thickBot="1" x14ac:dyDescent="0.25">
      <c r="B45" s="55" t="s">
        <v>194</v>
      </c>
      <c r="C45" s="64">
        <f t="shared" si="0"/>
        <v>0.17549019607843136</v>
      </c>
      <c r="D45" s="64">
        <f t="shared" si="0"/>
        <v>-0.28568464730290455</v>
      </c>
    </row>
    <row r="51" spans="2:11" ht="39" customHeight="1" x14ac:dyDescent="0.2">
      <c r="C51" s="37" t="s">
        <v>106</v>
      </c>
      <c r="D51" s="37" t="s">
        <v>301</v>
      </c>
      <c r="E51" s="37" t="s">
        <v>303</v>
      </c>
      <c r="F51" s="59" t="s">
        <v>310</v>
      </c>
      <c r="G51" s="37" t="s">
        <v>325</v>
      </c>
      <c r="H51" s="37" t="s">
        <v>327</v>
      </c>
      <c r="I51" s="113"/>
      <c r="J51" s="147">
        <v>45658</v>
      </c>
      <c r="K51" s="110"/>
    </row>
    <row r="52" spans="2:11" ht="15" thickBot="1" x14ac:dyDescent="0.25">
      <c r="B52" s="53" t="s">
        <v>177</v>
      </c>
      <c r="C52" s="100">
        <f>+C6/$J52*100000</f>
        <v>16.536030518527191</v>
      </c>
      <c r="D52" s="100">
        <f t="shared" ref="D52:H52" si="1">+D6/$J52*100000</f>
        <v>21.430153016491836</v>
      </c>
      <c r="E52" s="100">
        <f t="shared" si="1"/>
        <v>17.13508015453672</v>
      </c>
      <c r="F52" s="100">
        <f t="shared" si="1"/>
        <v>17.98279190360681</v>
      </c>
      <c r="G52" s="100">
        <f t="shared" si="1"/>
        <v>14.614550553968325</v>
      </c>
      <c r="H52" s="100">
        <f t="shared" si="1"/>
        <v>14.908423960312623</v>
      </c>
      <c r="J52" s="142">
        <v>8847347</v>
      </c>
    </row>
    <row r="53" spans="2:11" ht="15" thickBot="1" x14ac:dyDescent="0.25">
      <c r="B53" s="53" t="s">
        <v>178</v>
      </c>
      <c r="C53" s="100">
        <f t="shared" ref="C53:H53" si="2">+C7/$J53*100000</f>
        <v>7.7677245183827592</v>
      </c>
      <c r="D53" s="100">
        <f t="shared" si="2"/>
        <v>11.358465097635166</v>
      </c>
      <c r="E53" s="100">
        <f t="shared" si="2"/>
        <v>6.7417986385963573</v>
      </c>
      <c r="F53" s="100">
        <f t="shared" si="2"/>
        <v>8.5005287182301892</v>
      </c>
      <c r="G53" s="100">
        <f t="shared" si="2"/>
        <v>8.2074070382912172</v>
      </c>
      <c r="H53" s="100">
        <f t="shared" si="2"/>
        <v>6.4486769586573853</v>
      </c>
      <c r="J53" s="142">
        <v>1364621</v>
      </c>
    </row>
    <row r="54" spans="2:11" ht="17.25" customHeight="1" thickBot="1" x14ac:dyDescent="0.25">
      <c r="B54" s="53" t="s">
        <v>179</v>
      </c>
      <c r="C54" s="100">
        <f t="shared" ref="C54:H54" si="3">+C8/$J54*100000</f>
        <v>10.047993947561293</v>
      </c>
      <c r="D54" s="100">
        <f t="shared" si="3"/>
        <v>14.776461687590137</v>
      </c>
      <c r="E54" s="100">
        <f t="shared" si="3"/>
        <v>11.821169350072109</v>
      </c>
      <c r="F54" s="100">
        <f t="shared" si="3"/>
        <v>11.821169350072109</v>
      </c>
      <c r="G54" s="100">
        <f t="shared" si="3"/>
        <v>11.033091393400635</v>
      </c>
      <c r="H54" s="100">
        <f t="shared" si="3"/>
        <v>11.821169350072109</v>
      </c>
      <c r="J54" s="142">
        <v>1015128</v>
      </c>
    </row>
    <row r="55" spans="2:11" ht="15" thickBot="1" x14ac:dyDescent="0.25">
      <c r="B55" s="53" t="s">
        <v>180</v>
      </c>
      <c r="C55" s="100">
        <f t="shared" ref="C55:H55" si="4">+C9/$J55*100000</f>
        <v>9.3611682738005708</v>
      </c>
      <c r="D55" s="100">
        <f t="shared" si="4"/>
        <v>8.4810584360928232</v>
      </c>
      <c r="E55" s="100">
        <f t="shared" si="4"/>
        <v>9.3611682738005708</v>
      </c>
      <c r="F55" s="100">
        <f t="shared" si="4"/>
        <v>9.5211882442928868</v>
      </c>
      <c r="G55" s="100">
        <f t="shared" si="4"/>
        <v>8.2410284803543483</v>
      </c>
      <c r="H55" s="100">
        <f t="shared" si="4"/>
        <v>5.5206889819849518</v>
      </c>
      <c r="J55" s="142">
        <v>1249844</v>
      </c>
    </row>
    <row r="56" spans="2:11" ht="15" thickBot="1" x14ac:dyDescent="0.25">
      <c r="B56" s="53" t="s">
        <v>181</v>
      </c>
      <c r="C56" s="100">
        <f t="shared" ref="C56:H56" si="5">+C10/$J56*100000</f>
        <v>12.484140272154258</v>
      </c>
      <c r="D56" s="100">
        <f t="shared" si="5"/>
        <v>14.609100318478387</v>
      </c>
      <c r="E56" s="100">
        <f t="shared" si="5"/>
        <v>13.413810292421063</v>
      </c>
      <c r="F56" s="100">
        <f t="shared" si="5"/>
        <v>12.484140272154258</v>
      </c>
      <c r="G56" s="100">
        <f t="shared" si="5"/>
        <v>6.9503901515185058</v>
      </c>
      <c r="H56" s="100">
        <f t="shared" si="5"/>
        <v>11.997170261538312</v>
      </c>
      <c r="J56" s="142">
        <v>2258866</v>
      </c>
    </row>
    <row r="57" spans="2:11" ht="15" thickBot="1" x14ac:dyDescent="0.25">
      <c r="B57" s="53" t="s">
        <v>182</v>
      </c>
      <c r="C57" s="100">
        <f t="shared" ref="C57:H57" si="6">+C11/$J57*100000</f>
        <v>9.7705109134922328</v>
      </c>
      <c r="D57" s="100">
        <f t="shared" si="6"/>
        <v>11.286624675930684</v>
      </c>
      <c r="E57" s="100">
        <f t="shared" si="6"/>
        <v>10.949710506499917</v>
      </c>
      <c r="F57" s="100">
        <f t="shared" si="6"/>
        <v>12.971195523084516</v>
      </c>
      <c r="G57" s="100">
        <f t="shared" si="6"/>
        <v>9.938967998207616</v>
      </c>
      <c r="H57" s="100">
        <f t="shared" si="6"/>
        <v>7.9174829816230172</v>
      </c>
      <c r="J57" s="142">
        <v>593623</v>
      </c>
    </row>
    <row r="58" spans="2:11" ht="15" thickBot="1" x14ac:dyDescent="0.25">
      <c r="B58" s="53" t="s">
        <v>195</v>
      </c>
      <c r="C58" s="100">
        <f t="shared" ref="C58:H58" si="7">+C12/$J58*100000</f>
        <v>10.494660841296991</v>
      </c>
      <c r="D58" s="100">
        <f t="shared" si="7"/>
        <v>12.077189063397329</v>
      </c>
      <c r="E58" s="100">
        <f t="shared" si="7"/>
        <v>9.6617512507178631</v>
      </c>
      <c r="F58" s="100">
        <f t="shared" si="7"/>
        <v>12.493643858686895</v>
      </c>
      <c r="G58" s="100">
        <f t="shared" si="7"/>
        <v>8.2458049467333492</v>
      </c>
      <c r="H58" s="100">
        <f t="shared" si="7"/>
        <v>9.7033967302468209</v>
      </c>
      <c r="J58" s="142">
        <v>2401221</v>
      </c>
    </row>
    <row r="59" spans="2:11" ht="15" thickBot="1" x14ac:dyDescent="0.25">
      <c r="B59" s="53" t="s">
        <v>184</v>
      </c>
      <c r="C59" s="100">
        <f t="shared" ref="C59:H59" si="8">+C13/$J59*100000</f>
        <v>14.108498112753235</v>
      </c>
      <c r="D59" s="100">
        <f t="shared" si="8"/>
        <v>18.670245835876781</v>
      </c>
      <c r="E59" s="100">
        <f t="shared" si="8"/>
        <v>16.17774450262371</v>
      </c>
      <c r="F59" s="100">
        <f t="shared" si="8"/>
        <v>21.680058766597472</v>
      </c>
      <c r="G59" s="100">
        <f t="shared" si="8"/>
        <v>15.049064653603452</v>
      </c>
      <c r="H59" s="100">
        <f t="shared" si="8"/>
        <v>14.3906680750083</v>
      </c>
      <c r="J59" s="142">
        <v>2126378</v>
      </c>
    </row>
    <row r="60" spans="2:11" ht="15" thickBot="1" x14ac:dyDescent="0.25">
      <c r="B60" s="53" t="s">
        <v>185</v>
      </c>
      <c r="C60" s="100">
        <f t="shared" ref="C60:H60" si="9">+C14/$J60*100000</f>
        <v>15.090854080795891</v>
      </c>
      <c r="D60" s="100">
        <f t="shared" si="9"/>
        <v>38.18256880801701</v>
      </c>
      <c r="E60" s="100">
        <f t="shared" si="9"/>
        <v>28.556917999548503</v>
      </c>
      <c r="F60" s="100">
        <f t="shared" si="9"/>
        <v>33.505142583953031</v>
      </c>
      <c r="G60" s="100">
        <f t="shared" si="9"/>
        <v>32.200386847766765</v>
      </c>
      <c r="H60" s="100">
        <f t="shared" si="9"/>
        <v>27.941467180592721</v>
      </c>
      <c r="J60" s="142">
        <v>8124126</v>
      </c>
    </row>
    <row r="61" spans="2:11" ht="15" thickBot="1" x14ac:dyDescent="0.25">
      <c r="B61" s="53" t="s">
        <v>196</v>
      </c>
      <c r="C61" s="100">
        <f t="shared" ref="C61:H61" si="10">+C15/$J61*100000</f>
        <v>14.045611741689035</v>
      </c>
      <c r="D61" s="100">
        <f t="shared" si="10"/>
        <v>20.238952352197586</v>
      </c>
      <c r="E61" s="100">
        <f t="shared" si="10"/>
        <v>13.713825637554647</v>
      </c>
      <c r="F61" s="100">
        <f t="shared" si="10"/>
        <v>17.068551801580114</v>
      </c>
      <c r="G61" s="100">
        <f t="shared" si="10"/>
        <v>15.501784087612176</v>
      </c>
      <c r="H61" s="100">
        <f t="shared" si="10"/>
        <v>14.875077002025002</v>
      </c>
      <c r="J61" s="142">
        <v>5425182</v>
      </c>
    </row>
    <row r="62" spans="2:11" ht="15" thickBot="1" x14ac:dyDescent="0.25">
      <c r="B62" s="53" t="s">
        <v>187</v>
      </c>
      <c r="C62" s="100">
        <f t="shared" ref="C62:H62" si="11">+C16/$J62*100000</f>
        <v>12.721378086002211</v>
      </c>
      <c r="D62" s="100">
        <f t="shared" si="11"/>
        <v>12.626442428643987</v>
      </c>
      <c r="E62" s="100">
        <f t="shared" si="11"/>
        <v>11.487214540345281</v>
      </c>
      <c r="F62" s="100">
        <f t="shared" si="11"/>
        <v>12.246699799211086</v>
      </c>
      <c r="G62" s="100">
        <f t="shared" si="11"/>
        <v>12.626442428643987</v>
      </c>
      <c r="H62" s="100">
        <f t="shared" si="11"/>
        <v>11.107471910912381</v>
      </c>
      <c r="J62" s="142">
        <v>1053345</v>
      </c>
    </row>
    <row r="63" spans="2:11" ht="15" thickBot="1" x14ac:dyDescent="0.25">
      <c r="B63" s="53" t="s">
        <v>188</v>
      </c>
      <c r="C63" s="100">
        <f t="shared" ref="C63:H63" si="12">+C17/$J63*100000</f>
        <v>8.2880834672626236</v>
      </c>
      <c r="D63" s="100">
        <f t="shared" si="12"/>
        <v>10.093043866799816</v>
      </c>
      <c r="E63" s="100">
        <f t="shared" si="12"/>
        <v>9.6510127485458099</v>
      </c>
      <c r="F63" s="100">
        <f t="shared" si="12"/>
        <v>9.2089816302918042</v>
      </c>
      <c r="G63" s="100">
        <f t="shared" si="12"/>
        <v>8.1775756876991217</v>
      </c>
      <c r="H63" s="100">
        <f t="shared" si="12"/>
        <v>8.3617553203049564</v>
      </c>
      <c r="J63" s="142">
        <v>2714741</v>
      </c>
    </row>
    <row r="64" spans="2:11" ht="15" thickBot="1" x14ac:dyDescent="0.25">
      <c r="B64" s="53" t="s">
        <v>189</v>
      </c>
      <c r="C64" s="100">
        <f t="shared" ref="C64:H64" si="13">+C18/$J64*100000</f>
        <v>8.5607219457832198</v>
      </c>
      <c r="D64" s="100">
        <f t="shared" si="13"/>
        <v>12.693484264437185</v>
      </c>
      <c r="E64" s="100">
        <f t="shared" si="13"/>
        <v>10.050765502848936</v>
      </c>
      <c r="F64" s="100">
        <f t="shared" si="13"/>
        <v>9.305743724316077</v>
      </c>
      <c r="G64" s="100">
        <f t="shared" si="13"/>
        <v>7.9281562847647544</v>
      </c>
      <c r="H64" s="100">
        <f t="shared" si="13"/>
        <v>7.9140992700754555</v>
      </c>
      <c r="J64" s="142">
        <v>7113886</v>
      </c>
    </row>
    <row r="65" spans="2:10" ht="15" thickBot="1" x14ac:dyDescent="0.25">
      <c r="B65" s="53" t="s">
        <v>190</v>
      </c>
      <c r="C65" s="100">
        <f t="shared" ref="C65:H65" si="14">+C19/$J65*100000</f>
        <v>16.635275984899707</v>
      </c>
      <c r="D65" s="100">
        <f t="shared" si="14"/>
        <v>30.182943927147573</v>
      </c>
      <c r="E65" s="100">
        <f t="shared" si="14"/>
        <v>18.462635846877326</v>
      </c>
      <c r="F65" s="100">
        <f t="shared" si="14"/>
        <v>17.769499347506503</v>
      </c>
      <c r="G65" s="100">
        <f t="shared" si="14"/>
        <v>18.462635846877326</v>
      </c>
      <c r="H65" s="100">
        <f t="shared" si="14"/>
        <v>20.605057754023502</v>
      </c>
      <c r="J65" s="142">
        <v>1586989</v>
      </c>
    </row>
    <row r="66" spans="2:10" ht="15" thickBot="1" x14ac:dyDescent="0.25">
      <c r="B66" s="53" t="s">
        <v>191</v>
      </c>
      <c r="C66" s="100">
        <f t="shared" ref="C66:H66" si="15">+C20/$J66*100000</f>
        <v>5.4105116004293317</v>
      </c>
      <c r="D66" s="100">
        <f t="shared" si="15"/>
        <v>6.2878918599584122</v>
      </c>
      <c r="E66" s="100">
        <f t="shared" si="15"/>
        <v>6.1416618167035653</v>
      </c>
      <c r="F66" s="100">
        <f t="shared" si="15"/>
        <v>4.0944412111357105</v>
      </c>
      <c r="G66" s="100">
        <f t="shared" si="15"/>
        <v>3.8019811246260167</v>
      </c>
      <c r="H66" s="100">
        <f t="shared" si="15"/>
        <v>4.5331313409002512</v>
      </c>
      <c r="J66" s="142">
        <v>683854</v>
      </c>
    </row>
    <row r="67" spans="2:10" ht="15" thickBot="1" x14ac:dyDescent="0.25">
      <c r="B67" s="53" t="s">
        <v>192</v>
      </c>
      <c r="C67" s="100">
        <f t="shared" ref="C67:H67" si="16">+C21/$J67*100000</f>
        <v>6.8232201763958509</v>
      </c>
      <c r="D67" s="100">
        <f t="shared" si="16"/>
        <v>7.9827216442801117</v>
      </c>
      <c r="E67" s="100">
        <f t="shared" si="16"/>
        <v>5.7529111291180692</v>
      </c>
      <c r="F67" s="100">
        <f t="shared" si="16"/>
        <v>5.1731603951759393</v>
      </c>
      <c r="G67" s="100">
        <f t="shared" si="16"/>
        <v>5.2177566054791793</v>
      </c>
      <c r="H67" s="100">
        <f t="shared" si="16"/>
        <v>3.3001195624398227</v>
      </c>
      <c r="J67" s="142">
        <v>2242343</v>
      </c>
    </row>
    <row r="68" spans="2:10" ht="15" thickBot="1" x14ac:dyDescent="0.25">
      <c r="B68" s="53" t="s">
        <v>193</v>
      </c>
      <c r="C68" s="100">
        <f t="shared" ref="C68:H68" si="17">+C22/$J68*100000</f>
        <v>9.1798422903094519</v>
      </c>
      <c r="D68" s="100">
        <f t="shared" si="17"/>
        <v>11.627800234391973</v>
      </c>
      <c r="E68" s="100">
        <f t="shared" si="17"/>
        <v>8.8738475472991372</v>
      </c>
      <c r="F68" s="100">
        <f t="shared" si="17"/>
        <v>9.4858370333197684</v>
      </c>
      <c r="G68" s="100">
        <f t="shared" si="17"/>
        <v>8.5678528042888225</v>
      </c>
      <c r="H68" s="100">
        <f t="shared" si="17"/>
        <v>5.2019106311753571</v>
      </c>
      <c r="J68" s="142">
        <v>326803</v>
      </c>
    </row>
    <row r="69" spans="2:10" ht="15" thickBot="1" x14ac:dyDescent="0.25">
      <c r="B69" s="55" t="s">
        <v>194</v>
      </c>
      <c r="C69" s="101">
        <f t="shared" ref="C69:H69" si="18">+C23/$J69*100000</f>
        <v>12.457179209773953</v>
      </c>
      <c r="D69" s="101">
        <f t="shared" si="18"/>
        <v>19.622092742192958</v>
      </c>
      <c r="E69" s="101">
        <f t="shared" si="18"/>
        <v>15.152163731627009</v>
      </c>
      <c r="F69" s="101">
        <f t="shared" si="18"/>
        <v>16.7154175932457</v>
      </c>
      <c r="G69" s="101">
        <f t="shared" si="18"/>
        <v>14.643292031881343</v>
      </c>
      <c r="H69" s="101">
        <f t="shared" si="18"/>
        <v>14.016362097794678</v>
      </c>
      <c r="J69" s="142">
        <v>49128297</v>
      </c>
    </row>
  </sheetData>
  <phoneticPr fontId="0" type="noConversion"/>
  <pageMargins left="0.75" right="0.75" top="1" bottom="1" header="0" footer="0"/>
  <pageSetup paperSize="9" scale="46" fitToHeight="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5">
    <pageSetUpPr fitToPage="1"/>
  </sheetPr>
  <dimension ref="A2:R72"/>
  <sheetViews>
    <sheetView zoomScaleNormal="100" workbookViewId="0"/>
  </sheetViews>
  <sheetFormatPr baseColWidth="10" defaultColWidth="11.42578125" defaultRowHeight="12.75" x14ac:dyDescent="0.2"/>
  <cols>
    <col min="1" max="1" width="6.7109375" style="12" customWidth="1"/>
    <col min="2" max="2" width="32.85546875" style="12" bestFit="1" customWidth="1"/>
    <col min="3" max="7" width="12.42578125" style="12" customWidth="1"/>
    <col min="8" max="8" width="12.140625" style="12" customWidth="1"/>
    <col min="9" max="9" width="12.28515625" style="12" hidden="1" customWidth="1"/>
    <col min="10" max="10" width="12.28515625" style="12" customWidth="1"/>
    <col min="11" max="11" width="11.7109375" style="12" customWidth="1"/>
    <col min="12" max="12" width="12.42578125" style="12" hidden="1" customWidth="1"/>
    <col min="13" max="13" width="20.42578125" style="12" customWidth="1"/>
    <col min="14" max="14" width="15" style="12" customWidth="1"/>
    <col min="15" max="15" width="13.42578125" style="12" hidden="1" customWidth="1"/>
    <col min="16" max="17" width="0.140625" style="12" hidden="1" customWidth="1"/>
    <col min="18" max="59" width="12.42578125" style="12" customWidth="1"/>
    <col min="60" max="16384" width="11.42578125" style="12"/>
  </cols>
  <sheetData>
    <row r="2" spans="1:8" ht="40.5" customHeight="1" x14ac:dyDescent="0.2">
      <c r="B2" s="10"/>
      <c r="C2" s="73"/>
      <c r="D2" s="73"/>
      <c r="E2" s="19"/>
      <c r="F2" s="20"/>
    </row>
    <row r="3" spans="1:8" ht="27.95" customHeight="1" x14ac:dyDescent="0.2">
      <c r="B3" s="10"/>
      <c r="C3" s="10"/>
      <c r="D3" s="10"/>
      <c r="E3" s="74"/>
      <c r="F3" s="74"/>
    </row>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97450</v>
      </c>
      <c r="D6" s="39">
        <v>35264</v>
      </c>
      <c r="E6" s="39">
        <v>17916</v>
      </c>
      <c r="F6" s="39">
        <v>29310</v>
      </c>
      <c r="G6" s="39">
        <v>37439</v>
      </c>
      <c r="H6" s="39">
        <v>33025</v>
      </c>
    </row>
    <row r="7" spans="1:8" ht="17.100000000000001" customHeight="1" thickBot="1" x14ac:dyDescent="0.25">
      <c r="B7" s="53" t="s">
        <v>178</v>
      </c>
      <c r="C7" s="39">
        <v>8061</v>
      </c>
      <c r="D7" s="39">
        <v>5583</v>
      </c>
      <c r="E7" s="39">
        <v>2223</v>
      </c>
      <c r="F7" s="39">
        <v>3708</v>
      </c>
      <c r="G7" s="39">
        <v>5569</v>
      </c>
      <c r="H7" s="39">
        <v>4401</v>
      </c>
    </row>
    <row r="8" spans="1:8" ht="17.100000000000001" customHeight="1" thickBot="1" x14ac:dyDescent="0.25">
      <c r="B8" s="53" t="s">
        <v>179</v>
      </c>
      <c r="C8" s="39">
        <v>10559</v>
      </c>
      <c r="D8" s="39">
        <v>3032</v>
      </c>
      <c r="E8" s="39">
        <v>1533</v>
      </c>
      <c r="F8" s="39">
        <v>3042</v>
      </c>
      <c r="G8" s="39">
        <v>4094</v>
      </c>
      <c r="H8" s="39">
        <v>3475</v>
      </c>
    </row>
    <row r="9" spans="1:8" ht="17.100000000000001" customHeight="1" thickBot="1" x14ac:dyDescent="0.25">
      <c r="B9" s="53" t="s">
        <v>180</v>
      </c>
      <c r="C9" s="39">
        <v>13871</v>
      </c>
      <c r="D9" s="39">
        <v>5265</v>
      </c>
      <c r="E9" s="39">
        <v>2118</v>
      </c>
      <c r="F9" s="39">
        <v>4511</v>
      </c>
      <c r="G9" s="39">
        <v>5622</v>
      </c>
      <c r="H9" s="39">
        <v>4647</v>
      </c>
    </row>
    <row r="10" spans="1:8" ht="17.100000000000001" customHeight="1" thickBot="1" x14ac:dyDescent="0.25">
      <c r="B10" s="53" t="s">
        <v>181</v>
      </c>
      <c r="C10" s="39">
        <v>32029</v>
      </c>
      <c r="D10" s="39">
        <v>18214</v>
      </c>
      <c r="E10" s="39">
        <v>5252</v>
      </c>
      <c r="F10" s="39">
        <v>9354</v>
      </c>
      <c r="G10" s="39">
        <v>11677</v>
      </c>
      <c r="H10" s="39">
        <v>11409</v>
      </c>
    </row>
    <row r="11" spans="1:8" ht="17.100000000000001" customHeight="1" thickBot="1" x14ac:dyDescent="0.25">
      <c r="A11" s="66"/>
      <c r="B11" s="53" t="s">
        <v>182</v>
      </c>
      <c r="C11" s="39">
        <v>3910</v>
      </c>
      <c r="D11" s="39">
        <v>2117</v>
      </c>
      <c r="E11" s="39">
        <v>866</v>
      </c>
      <c r="F11" s="39">
        <v>1533</v>
      </c>
      <c r="G11" s="39">
        <v>2151</v>
      </c>
      <c r="H11" s="39">
        <v>2126</v>
      </c>
    </row>
    <row r="12" spans="1:8" ht="17.100000000000001" customHeight="1" thickBot="1" x14ac:dyDescent="0.25">
      <c r="A12" s="66"/>
      <c r="B12" s="53" t="s">
        <v>183</v>
      </c>
      <c r="C12" s="39">
        <v>19391</v>
      </c>
      <c r="D12" s="39">
        <v>8909</v>
      </c>
      <c r="E12" s="39">
        <v>3643</v>
      </c>
      <c r="F12" s="39">
        <v>5782</v>
      </c>
      <c r="G12" s="39">
        <v>8599</v>
      </c>
      <c r="H12" s="39">
        <v>7443</v>
      </c>
    </row>
    <row r="13" spans="1:8" ht="17.100000000000001" customHeight="1" thickBot="1" x14ac:dyDescent="0.25">
      <c r="A13" s="66"/>
      <c r="B13" s="53" t="s">
        <v>184</v>
      </c>
      <c r="C13" s="39">
        <v>19058</v>
      </c>
      <c r="D13" s="39">
        <v>10368</v>
      </c>
      <c r="E13" s="39">
        <v>4359</v>
      </c>
      <c r="F13" s="39">
        <v>6150</v>
      </c>
      <c r="G13" s="39">
        <v>9584</v>
      </c>
      <c r="H13" s="39">
        <v>7470</v>
      </c>
    </row>
    <row r="14" spans="1:8" ht="17.100000000000001" customHeight="1" thickBot="1" x14ac:dyDescent="0.25">
      <c r="A14" s="66"/>
      <c r="B14" s="53" t="s">
        <v>185</v>
      </c>
      <c r="C14" s="39">
        <v>87684</v>
      </c>
      <c r="D14" s="39">
        <v>33355</v>
      </c>
      <c r="E14" s="39">
        <v>11594</v>
      </c>
      <c r="F14" s="39">
        <v>22184</v>
      </c>
      <c r="G14" s="39">
        <v>27483</v>
      </c>
      <c r="H14" s="39">
        <v>25031</v>
      </c>
    </row>
    <row r="15" spans="1:8" ht="17.100000000000001" customHeight="1" thickBot="1" x14ac:dyDescent="0.25">
      <c r="A15" s="66"/>
      <c r="B15" s="53" t="s">
        <v>186</v>
      </c>
      <c r="C15" s="39">
        <v>52333</v>
      </c>
      <c r="D15" s="39">
        <v>26897</v>
      </c>
      <c r="E15" s="39">
        <v>11227</v>
      </c>
      <c r="F15" s="39">
        <v>18267</v>
      </c>
      <c r="G15" s="39">
        <v>22869</v>
      </c>
      <c r="H15" s="39">
        <v>20778</v>
      </c>
    </row>
    <row r="16" spans="1:8" ht="17.100000000000001" customHeight="1" thickBot="1" x14ac:dyDescent="0.25">
      <c r="B16" s="53" t="s">
        <v>187</v>
      </c>
      <c r="C16" s="39">
        <v>9840</v>
      </c>
      <c r="D16" s="39">
        <v>3535</v>
      </c>
      <c r="E16" s="39">
        <v>1813</v>
      </c>
      <c r="F16" s="39">
        <v>2743</v>
      </c>
      <c r="G16" s="39">
        <v>4397</v>
      </c>
      <c r="H16" s="39">
        <v>3667</v>
      </c>
    </row>
    <row r="17" spans="2:18" ht="17.100000000000001" customHeight="1" thickBot="1" x14ac:dyDescent="0.25">
      <c r="B17" s="53" t="s">
        <v>188</v>
      </c>
      <c r="C17" s="39">
        <v>23967</v>
      </c>
      <c r="D17" s="39">
        <v>10205</v>
      </c>
      <c r="E17" s="39">
        <v>4434</v>
      </c>
      <c r="F17" s="39">
        <v>7517</v>
      </c>
      <c r="G17" s="39">
        <v>9916</v>
      </c>
      <c r="H17" s="39">
        <v>9302</v>
      </c>
    </row>
    <row r="18" spans="2:18" ht="17.100000000000001" customHeight="1" thickBot="1" x14ac:dyDescent="0.25">
      <c r="B18" s="53" t="s">
        <v>189</v>
      </c>
      <c r="C18" s="39">
        <v>80608</v>
      </c>
      <c r="D18" s="39">
        <v>47553</v>
      </c>
      <c r="E18" s="39">
        <v>15075</v>
      </c>
      <c r="F18" s="39">
        <v>28849</v>
      </c>
      <c r="G18" s="39">
        <v>35534</v>
      </c>
      <c r="H18" s="39">
        <v>32671</v>
      </c>
    </row>
    <row r="19" spans="2:18" ht="17.100000000000001" customHeight="1" thickBot="1" x14ac:dyDescent="0.25">
      <c r="B19" s="53" t="s">
        <v>190</v>
      </c>
      <c r="C19" s="39">
        <v>13548</v>
      </c>
      <c r="D19" s="39">
        <v>9124</v>
      </c>
      <c r="E19" s="39">
        <v>2647</v>
      </c>
      <c r="F19" s="39">
        <v>4354</v>
      </c>
      <c r="G19" s="39">
        <v>6530</v>
      </c>
      <c r="H19" s="39">
        <v>6703</v>
      </c>
    </row>
    <row r="20" spans="2:18" ht="17.100000000000001" customHeight="1" thickBot="1" x14ac:dyDescent="0.25">
      <c r="B20" s="53" t="s">
        <v>191</v>
      </c>
      <c r="C20" s="39">
        <v>3762</v>
      </c>
      <c r="D20" s="39">
        <v>1223</v>
      </c>
      <c r="E20" s="39">
        <v>817</v>
      </c>
      <c r="F20" s="39">
        <v>1276</v>
      </c>
      <c r="G20" s="39">
        <v>2103</v>
      </c>
      <c r="H20" s="39">
        <v>1867</v>
      </c>
    </row>
    <row r="21" spans="2:18" ht="17.100000000000001" customHeight="1" thickBot="1" x14ac:dyDescent="0.25">
      <c r="B21" s="53" t="s">
        <v>192</v>
      </c>
      <c r="C21" s="39">
        <v>9473</v>
      </c>
      <c r="D21" s="39">
        <v>5228</v>
      </c>
      <c r="E21" s="39">
        <v>2638</v>
      </c>
      <c r="F21" s="39">
        <v>3687</v>
      </c>
      <c r="G21" s="39">
        <v>4870</v>
      </c>
      <c r="H21" s="39">
        <v>4975</v>
      </c>
    </row>
    <row r="22" spans="2:18" ht="17.100000000000001" customHeight="1" thickBot="1" x14ac:dyDescent="0.25">
      <c r="B22" s="53" t="s">
        <v>193</v>
      </c>
      <c r="C22" s="39">
        <v>2974</v>
      </c>
      <c r="D22" s="39">
        <v>931</v>
      </c>
      <c r="E22" s="39">
        <v>412</v>
      </c>
      <c r="F22" s="39">
        <v>729</v>
      </c>
      <c r="G22" s="39">
        <v>1241</v>
      </c>
      <c r="H22" s="39">
        <v>856</v>
      </c>
    </row>
    <row r="23" spans="2:18" ht="17.100000000000001" customHeight="1" thickBot="1" x14ac:dyDescent="0.25">
      <c r="B23" s="55" t="s">
        <v>194</v>
      </c>
      <c r="C23" s="56">
        <v>488518</v>
      </c>
      <c r="D23" s="56">
        <v>226803</v>
      </c>
      <c r="E23" s="56">
        <v>88567</v>
      </c>
      <c r="F23" s="56">
        <v>152996</v>
      </c>
      <c r="G23" s="56">
        <v>199678</v>
      </c>
      <c r="H23" s="56">
        <v>179846</v>
      </c>
    </row>
    <row r="24" spans="2:18" x14ac:dyDescent="0.2">
      <c r="C24" s="18"/>
      <c r="G24" s="18"/>
      <c r="I24" s="18"/>
    </row>
    <row r="25" spans="2:18" ht="19.5" customHeight="1" x14ac:dyDescent="0.2">
      <c r="B25" s="227"/>
      <c r="C25" s="227"/>
      <c r="D25" s="227"/>
      <c r="E25" s="227"/>
      <c r="F25" s="228"/>
      <c r="G25" s="228"/>
      <c r="H25" s="228"/>
      <c r="I25" s="228"/>
      <c r="J25" s="228"/>
      <c r="K25" s="228"/>
      <c r="L25" s="228"/>
      <c r="M25" s="228"/>
      <c r="N25" s="228"/>
      <c r="O25" s="228"/>
      <c r="P25" s="228"/>
      <c r="Q25" s="228"/>
      <c r="R25" s="228"/>
    </row>
    <row r="26" spans="2:18" ht="24" customHeight="1" x14ac:dyDescent="0.2"/>
    <row r="28" spans="2:18" ht="34.5" customHeight="1" x14ac:dyDescent="0.2">
      <c r="C28" s="38" t="s">
        <v>326</v>
      </c>
      <c r="D28" s="38" t="s">
        <v>331</v>
      </c>
    </row>
    <row r="29" spans="2:18" ht="17.100000000000001" customHeight="1" thickBot="1" x14ac:dyDescent="0.25">
      <c r="B29" s="53" t="s">
        <v>177</v>
      </c>
      <c r="C29" s="35">
        <f t="shared" ref="C29:D46" si="0">+(G6-C6)/C6</f>
        <v>-0.61581323755772188</v>
      </c>
      <c r="D29" s="35">
        <f t="shared" si="0"/>
        <v>-6.3492513611615245E-2</v>
      </c>
    </row>
    <row r="30" spans="2:18" ht="17.100000000000001" customHeight="1" thickBot="1" x14ac:dyDescent="0.25">
      <c r="B30" s="53" t="s">
        <v>178</v>
      </c>
      <c r="C30" s="35">
        <f t="shared" si="0"/>
        <v>-0.30914278625480712</v>
      </c>
      <c r="D30" s="35">
        <f t="shared" si="0"/>
        <v>-0.21171413218699625</v>
      </c>
    </row>
    <row r="31" spans="2:18" ht="17.100000000000001" customHeight="1" thickBot="1" x14ac:dyDescent="0.25">
      <c r="B31" s="53" t="s">
        <v>179</v>
      </c>
      <c r="C31" s="35">
        <f t="shared" si="0"/>
        <v>-0.61227388957287621</v>
      </c>
      <c r="D31" s="35">
        <f t="shared" si="0"/>
        <v>0.14610817941952506</v>
      </c>
    </row>
    <row r="32" spans="2:18" ht="17.100000000000001" customHeight="1" thickBot="1" x14ac:dyDescent="0.25">
      <c r="B32" s="53" t="s">
        <v>180</v>
      </c>
      <c r="C32" s="35">
        <f t="shared" si="0"/>
        <v>-0.59469396582798639</v>
      </c>
      <c r="D32" s="35">
        <f t="shared" si="0"/>
        <v>-0.11737891737891738</v>
      </c>
    </row>
    <row r="33" spans="2:4" ht="17.100000000000001" customHeight="1" thickBot="1" x14ac:dyDescent="0.25">
      <c r="B33" s="53" t="s">
        <v>181</v>
      </c>
      <c r="C33" s="35">
        <f t="shared" si="0"/>
        <v>-0.63542414686690185</v>
      </c>
      <c r="D33" s="35">
        <f t="shared" si="0"/>
        <v>-0.37361370374437247</v>
      </c>
    </row>
    <row r="34" spans="2:4" ht="17.100000000000001" customHeight="1" thickBot="1" x14ac:dyDescent="0.25">
      <c r="B34" s="53" t="s">
        <v>182</v>
      </c>
      <c r="C34" s="35">
        <f t="shared" si="0"/>
        <v>-0.44987212276214833</v>
      </c>
      <c r="D34" s="35">
        <f t="shared" si="0"/>
        <v>4.251299008030231E-3</v>
      </c>
    </row>
    <row r="35" spans="2:4" ht="17.100000000000001" customHeight="1" thickBot="1" x14ac:dyDescent="0.25">
      <c r="B35" s="53" t="s">
        <v>183</v>
      </c>
      <c r="C35" s="35">
        <f t="shared" si="0"/>
        <v>-0.55654685163220052</v>
      </c>
      <c r="D35" s="35">
        <f t="shared" si="0"/>
        <v>-0.16455269951734203</v>
      </c>
    </row>
    <row r="36" spans="2:4" ht="17.100000000000001" customHeight="1" thickBot="1" x14ac:dyDescent="0.25">
      <c r="B36" s="53" t="s">
        <v>184</v>
      </c>
      <c r="C36" s="35">
        <f t="shared" si="0"/>
        <v>-0.49711407283030751</v>
      </c>
      <c r="D36" s="35">
        <f t="shared" si="0"/>
        <v>-0.2795138888888889</v>
      </c>
    </row>
    <row r="37" spans="2:4" ht="17.100000000000001" customHeight="1" thickBot="1" x14ac:dyDescent="0.25">
      <c r="B37" s="53" t="s">
        <v>185</v>
      </c>
      <c r="C37" s="35">
        <f t="shared" si="0"/>
        <v>-0.68656767483235259</v>
      </c>
      <c r="D37" s="35">
        <f t="shared" si="0"/>
        <v>-0.2495577874381652</v>
      </c>
    </row>
    <row r="38" spans="2:4" ht="17.100000000000001" customHeight="1" thickBot="1" x14ac:dyDescent="0.25">
      <c r="B38" s="53" t="s">
        <v>186</v>
      </c>
      <c r="C38" s="35">
        <f t="shared" si="0"/>
        <v>-0.56300995547742338</v>
      </c>
      <c r="D38" s="35">
        <f t="shared" si="0"/>
        <v>-0.2274974904264416</v>
      </c>
    </row>
    <row r="39" spans="2:4" ht="17.100000000000001" customHeight="1" thickBot="1" x14ac:dyDescent="0.25">
      <c r="B39" s="53" t="s">
        <v>187</v>
      </c>
      <c r="C39" s="35">
        <f t="shared" si="0"/>
        <v>-0.553150406504065</v>
      </c>
      <c r="D39" s="35">
        <f t="shared" si="0"/>
        <v>3.7340876944837342E-2</v>
      </c>
    </row>
    <row r="40" spans="2:4" ht="17.100000000000001" customHeight="1" thickBot="1" x14ac:dyDescent="0.25">
      <c r="B40" s="53" t="s">
        <v>188</v>
      </c>
      <c r="C40" s="35">
        <f t="shared" si="0"/>
        <v>-0.58626444694788671</v>
      </c>
      <c r="D40" s="35">
        <f t="shared" si="0"/>
        <v>-8.84860362567369E-2</v>
      </c>
    </row>
    <row r="41" spans="2:4" ht="17.100000000000001" customHeight="1" thickBot="1" x14ac:dyDescent="0.25">
      <c r="B41" s="53" t="s">
        <v>189</v>
      </c>
      <c r="C41" s="35">
        <f t="shared" si="0"/>
        <v>-0.55917526796347761</v>
      </c>
      <c r="D41" s="35">
        <f t="shared" si="0"/>
        <v>-0.31295607006918597</v>
      </c>
    </row>
    <row r="42" spans="2:4" ht="17.100000000000001" customHeight="1" thickBot="1" x14ac:dyDescent="0.25">
      <c r="B42" s="53" t="s">
        <v>190</v>
      </c>
      <c r="C42" s="35">
        <f t="shared" si="0"/>
        <v>-0.51801003838204907</v>
      </c>
      <c r="D42" s="35">
        <f t="shared" si="0"/>
        <v>-0.26534414730381412</v>
      </c>
    </row>
    <row r="43" spans="2:4" ht="17.100000000000001" customHeight="1" thickBot="1" x14ac:dyDescent="0.25">
      <c r="B43" s="53" t="s">
        <v>191</v>
      </c>
      <c r="C43" s="35">
        <f t="shared" si="0"/>
        <v>-0.44098883572567782</v>
      </c>
      <c r="D43" s="35">
        <f t="shared" si="0"/>
        <v>0.526573998364677</v>
      </c>
    </row>
    <row r="44" spans="2:4" ht="17.100000000000001" customHeight="1" thickBot="1" x14ac:dyDescent="0.25">
      <c r="B44" s="53" t="s">
        <v>192</v>
      </c>
      <c r="C44" s="35">
        <f t="shared" si="0"/>
        <v>-0.48590731552834371</v>
      </c>
      <c r="D44" s="35">
        <f t="shared" si="0"/>
        <v>-4.8393267023718441E-2</v>
      </c>
    </row>
    <row r="45" spans="2:4" ht="17.100000000000001" customHeight="1" thickBot="1" x14ac:dyDescent="0.25">
      <c r="B45" s="53" t="s">
        <v>193</v>
      </c>
      <c r="C45" s="35">
        <f t="shared" si="0"/>
        <v>-0.58271687962340279</v>
      </c>
      <c r="D45" s="35">
        <f t="shared" si="0"/>
        <v>-8.0558539205155752E-2</v>
      </c>
    </row>
    <row r="46" spans="2:4" ht="17.100000000000001" customHeight="1" thickBot="1" x14ac:dyDescent="0.25">
      <c r="B46" s="55" t="s">
        <v>194</v>
      </c>
      <c r="C46" s="64">
        <f t="shared" si="0"/>
        <v>-0.59125764045541818</v>
      </c>
      <c r="D46" s="64">
        <f t="shared" si="0"/>
        <v>-0.20703870760086948</v>
      </c>
    </row>
    <row r="52" spans="2:10" ht="39" customHeight="1" x14ac:dyDescent="0.2">
      <c r="C52" s="37" t="s">
        <v>106</v>
      </c>
      <c r="D52" s="37" t="s">
        <v>301</v>
      </c>
      <c r="E52" s="37" t="s">
        <v>303</v>
      </c>
      <c r="F52" s="59" t="s">
        <v>310</v>
      </c>
      <c r="G52" s="37" t="s">
        <v>325</v>
      </c>
      <c r="H52" s="37" t="s">
        <v>327</v>
      </c>
      <c r="I52" s="147">
        <v>45658</v>
      </c>
      <c r="J52" s="110"/>
    </row>
    <row r="53" spans="2:10" ht="15" thickBot="1" x14ac:dyDescent="0.25">
      <c r="B53" s="53" t="s">
        <v>177</v>
      </c>
      <c r="C53" s="100">
        <f t="shared" ref="C53:H70" si="1">+C6/$I53*100000</f>
        <v>1101.4601326250684</v>
      </c>
      <c r="D53" s="100">
        <f t="shared" si="1"/>
        <v>398.58276158943465</v>
      </c>
      <c r="E53" s="100">
        <f t="shared" si="1"/>
        <v>202.50138261786273</v>
      </c>
      <c r="F53" s="100">
        <f t="shared" si="1"/>
        <v>331.28575153659057</v>
      </c>
      <c r="G53" s="100">
        <f t="shared" si="1"/>
        <v>423.1664023124672</v>
      </c>
      <c r="H53" s="100">
        <f t="shared" si="1"/>
        <v>373.27574017386229</v>
      </c>
      <c r="I53" s="142">
        <v>8847347</v>
      </c>
    </row>
    <row r="54" spans="2:10" ht="15" thickBot="1" x14ac:dyDescent="0.25">
      <c r="B54" s="53" t="s">
        <v>178</v>
      </c>
      <c r="C54" s="100">
        <f t="shared" si="1"/>
        <v>590.71346549701343</v>
      </c>
      <c r="D54" s="100">
        <f t="shared" si="1"/>
        <v>409.12458477482028</v>
      </c>
      <c r="E54" s="100">
        <f t="shared" si="1"/>
        <v>162.90237362608372</v>
      </c>
      <c r="F54" s="100">
        <f t="shared" si="1"/>
        <v>271.72379730342709</v>
      </c>
      <c r="G54" s="100">
        <f t="shared" ref="G54:H54" si="2">+G7/$I54*100000</f>
        <v>408.09865889503391</v>
      </c>
      <c r="H54" s="100">
        <f t="shared" si="2"/>
        <v>322.50712835285401</v>
      </c>
      <c r="I54" s="142">
        <v>1364621</v>
      </c>
    </row>
    <row r="55" spans="2:10" ht="15" thickBot="1" x14ac:dyDescent="0.25">
      <c r="B55" s="53" t="s">
        <v>179</v>
      </c>
      <c r="C55" s="100">
        <f t="shared" si="1"/>
        <v>1040.1643930617615</v>
      </c>
      <c r="D55" s="100">
        <f t="shared" si="1"/>
        <v>298.68154557848862</v>
      </c>
      <c r="E55" s="100">
        <f t="shared" si="1"/>
        <v>151.01543844717119</v>
      </c>
      <c r="F55" s="100">
        <f t="shared" si="1"/>
        <v>299.66664302432798</v>
      </c>
      <c r="G55" s="100">
        <f t="shared" ref="G55:H55" si="3">+G8/$I55*100000</f>
        <v>403.29889432662674</v>
      </c>
      <c r="H55" s="100">
        <f t="shared" si="3"/>
        <v>342.32136242917153</v>
      </c>
      <c r="I55" s="142">
        <v>1015128</v>
      </c>
    </row>
    <row r="56" spans="2:10" ht="15" thickBot="1" x14ac:dyDescent="0.25">
      <c r="B56" s="53" t="s">
        <v>180</v>
      </c>
      <c r="C56" s="100">
        <f t="shared" si="1"/>
        <v>1109.8185053494676</v>
      </c>
      <c r="D56" s="100">
        <f t="shared" si="1"/>
        <v>421.25257232102564</v>
      </c>
      <c r="E56" s="100">
        <f t="shared" si="1"/>
        <v>169.46114875136416</v>
      </c>
      <c r="F56" s="100">
        <f t="shared" si="1"/>
        <v>360.92504344542198</v>
      </c>
      <c r="G56" s="100">
        <f t="shared" ref="G56:H56" si="4">+G9/$I56*100000</f>
        <v>449.81613705390436</v>
      </c>
      <c r="H56" s="100">
        <f t="shared" si="4"/>
        <v>371.80640143889957</v>
      </c>
      <c r="I56" s="142">
        <v>1249844</v>
      </c>
    </row>
    <row r="57" spans="2:10" ht="15" thickBot="1" x14ac:dyDescent="0.25">
      <c r="B57" s="53" t="s">
        <v>181</v>
      </c>
      <c r="C57" s="100">
        <f t="shared" si="1"/>
        <v>1417.9238609107401</v>
      </c>
      <c r="D57" s="100">
        <f t="shared" si="1"/>
        <v>806.33379757807677</v>
      </c>
      <c r="E57" s="100">
        <f t="shared" si="1"/>
        <v>232.50604506863181</v>
      </c>
      <c r="F57" s="100">
        <f t="shared" si="1"/>
        <v>414.10158902741466</v>
      </c>
      <c r="G57" s="100">
        <f t="shared" ref="G57:H57" si="5">+G10/$I57*100000</f>
        <v>516.94080126930942</v>
      </c>
      <c r="H57" s="100">
        <f t="shared" si="5"/>
        <v>505.07644101066643</v>
      </c>
      <c r="I57" s="142">
        <v>2258866</v>
      </c>
    </row>
    <row r="58" spans="2:10" ht="15" thickBot="1" x14ac:dyDescent="0.25">
      <c r="B58" s="53" t="s">
        <v>182</v>
      </c>
      <c r="C58" s="100">
        <f t="shared" si="1"/>
        <v>658.66720123714879</v>
      </c>
      <c r="D58" s="100">
        <f t="shared" si="1"/>
        <v>356.62364834246654</v>
      </c>
      <c r="E58" s="100">
        <f t="shared" si="1"/>
        <v>145.88383536352197</v>
      </c>
      <c r="F58" s="100">
        <f t="shared" si="1"/>
        <v>258.24471086868266</v>
      </c>
      <c r="G58" s="100">
        <f t="shared" ref="G58:H58" si="6">+G11/$I58*100000</f>
        <v>362.35118922278957</v>
      </c>
      <c r="H58" s="100">
        <f t="shared" si="6"/>
        <v>358.13976210490495</v>
      </c>
      <c r="I58" s="142">
        <v>593623</v>
      </c>
    </row>
    <row r="59" spans="2:10" ht="15" thickBot="1" x14ac:dyDescent="0.25">
      <c r="B59" s="53" t="s">
        <v>195</v>
      </c>
      <c r="C59" s="100">
        <f t="shared" si="1"/>
        <v>807.54749354599187</v>
      </c>
      <c r="D59" s="100">
        <f t="shared" si="1"/>
        <v>371.01957712347172</v>
      </c>
      <c r="E59" s="100">
        <f t="shared" si="1"/>
        <v>151.71448192398785</v>
      </c>
      <c r="F59" s="100">
        <f t="shared" si="1"/>
        <v>240.79416263642537</v>
      </c>
      <c r="G59" s="100">
        <f t="shared" ref="G59:H59" si="7">+G12/$I59*100000</f>
        <v>358.10947846949529</v>
      </c>
      <c r="H59" s="100">
        <f t="shared" si="7"/>
        <v>309.96730413402179</v>
      </c>
      <c r="I59" s="142">
        <v>2401221</v>
      </c>
    </row>
    <row r="60" spans="2:10" ht="15" thickBot="1" x14ac:dyDescent="0.25">
      <c r="B60" s="53" t="s">
        <v>184</v>
      </c>
      <c r="C60" s="100">
        <f t="shared" si="1"/>
        <v>896.26585677617061</v>
      </c>
      <c r="D60" s="100">
        <f t="shared" si="1"/>
        <v>487.58969477675186</v>
      </c>
      <c r="E60" s="100">
        <f t="shared" si="1"/>
        <v>204.99647757830451</v>
      </c>
      <c r="F60" s="100">
        <f t="shared" si="1"/>
        <v>289.22421131144137</v>
      </c>
      <c r="G60" s="100">
        <f t="shared" ref="G60:H60" si="8">+G13/$I60*100000</f>
        <v>450.7194863754234</v>
      </c>
      <c r="H60" s="100">
        <f t="shared" si="8"/>
        <v>351.30160300755557</v>
      </c>
      <c r="I60" s="142">
        <v>2126378</v>
      </c>
    </row>
    <row r="61" spans="2:10" ht="15" thickBot="1" x14ac:dyDescent="0.25">
      <c r="B61" s="53" t="s">
        <v>185</v>
      </c>
      <c r="C61" s="100">
        <f t="shared" si="1"/>
        <v>1079.303792186384</v>
      </c>
      <c r="D61" s="100">
        <f t="shared" si="1"/>
        <v>410.56724132540535</v>
      </c>
      <c r="E61" s="100">
        <f t="shared" si="1"/>
        <v>142.71073589946783</v>
      </c>
      <c r="F61" s="100">
        <f t="shared" si="1"/>
        <v>273.06321935430344</v>
      </c>
      <c r="G61" s="100">
        <f t="shared" ref="G61:H61" si="9">+G14/$I61*100000</f>
        <v>338.28869714723771</v>
      </c>
      <c r="H61" s="100">
        <f t="shared" si="9"/>
        <v>308.10698898564596</v>
      </c>
      <c r="I61" s="142">
        <v>8124126</v>
      </c>
    </row>
    <row r="62" spans="2:10" ht="15" thickBot="1" x14ac:dyDescent="0.25">
      <c r="B62" s="53" t="s">
        <v>196</v>
      </c>
      <c r="C62" s="100">
        <f t="shared" si="1"/>
        <v>964.63123264804756</v>
      </c>
      <c r="D62" s="100">
        <f t="shared" si="1"/>
        <v>495.78060238347763</v>
      </c>
      <c r="E62" s="100">
        <f t="shared" si="1"/>
        <v>206.94236617315329</v>
      </c>
      <c r="F62" s="100">
        <f t="shared" si="1"/>
        <v>336.70759801238006</v>
      </c>
      <c r="G62" s="100">
        <f t="shared" ref="G62:H62" si="10">+G15/$I62*100000</f>
        <v>421.53424530273827</v>
      </c>
      <c r="H62" s="100">
        <f t="shared" si="10"/>
        <v>382.99175953912697</v>
      </c>
      <c r="I62" s="142">
        <v>5425182</v>
      </c>
    </row>
    <row r="63" spans="2:10" ht="15" thickBot="1" x14ac:dyDescent="0.25">
      <c r="B63" s="53" t="s">
        <v>187</v>
      </c>
      <c r="C63" s="100">
        <f t="shared" si="1"/>
        <v>934.16686840493855</v>
      </c>
      <c r="D63" s="100">
        <f t="shared" si="1"/>
        <v>335.597548761327</v>
      </c>
      <c r="E63" s="100">
        <f t="shared" si="1"/>
        <v>172.11834679046277</v>
      </c>
      <c r="F63" s="100">
        <f t="shared" si="1"/>
        <v>260.40850813361243</v>
      </c>
      <c r="G63" s="100">
        <f t="shared" ref="G63:H63" si="11">+G16/$I63*100000</f>
        <v>417.43208540411734</v>
      </c>
      <c r="H63" s="100">
        <f t="shared" si="11"/>
        <v>348.12905553261277</v>
      </c>
      <c r="I63" s="142">
        <v>1053345</v>
      </c>
    </row>
    <row r="64" spans="2:10" ht="15" thickBot="1" x14ac:dyDescent="0.25">
      <c r="B64" s="53" t="s">
        <v>188</v>
      </c>
      <c r="C64" s="100">
        <f t="shared" si="1"/>
        <v>882.84665093281455</v>
      </c>
      <c r="D64" s="100">
        <f t="shared" si="1"/>
        <v>375.91063014851142</v>
      </c>
      <c r="E64" s="100">
        <f t="shared" si="1"/>
        <v>163.33049819485544</v>
      </c>
      <c r="F64" s="100">
        <f t="shared" si="1"/>
        <v>276.8956596596139</v>
      </c>
      <c r="G64" s="100">
        <f t="shared" ref="G64:H64" si="12">+G17/$I64*100000</f>
        <v>365.26504738389406</v>
      </c>
      <c r="H64" s="100">
        <f t="shared" si="12"/>
        <v>342.64778849989739</v>
      </c>
      <c r="I64" s="142">
        <v>2714741</v>
      </c>
    </row>
    <row r="65" spans="2:9" ht="15" thickBot="1" x14ac:dyDescent="0.25">
      <c r="B65" s="53" t="s">
        <v>189</v>
      </c>
      <c r="C65" s="100">
        <f t="shared" si="1"/>
        <v>1133.1078400750307</v>
      </c>
      <c r="D65" s="100">
        <f t="shared" si="1"/>
        <v>668.45321952024528</v>
      </c>
      <c r="E65" s="100">
        <f t="shared" si="1"/>
        <v>211.90949644118561</v>
      </c>
      <c r="F65" s="100">
        <f t="shared" si="1"/>
        <v>405.53081677159292</v>
      </c>
      <c r="G65" s="100">
        <f t="shared" ref="G65:H65" si="13">+G18/$I65*100000</f>
        <v>499.50195996955813</v>
      </c>
      <c r="H65" s="100">
        <f t="shared" si="13"/>
        <v>459.25672691409454</v>
      </c>
      <c r="I65" s="142">
        <v>7113886</v>
      </c>
    </row>
    <row r="66" spans="2:9" ht="15" thickBot="1" x14ac:dyDescent="0.25">
      <c r="B66" s="53" t="s">
        <v>190</v>
      </c>
      <c r="C66" s="100">
        <f t="shared" si="1"/>
        <v>853.69211758871666</v>
      </c>
      <c r="D66" s="100">
        <f t="shared" si="1"/>
        <v>574.92522002357919</v>
      </c>
      <c r="E66" s="100">
        <f t="shared" si="1"/>
        <v>166.79384671223306</v>
      </c>
      <c r="F66" s="100">
        <f t="shared" si="1"/>
        <v>274.35602893277775</v>
      </c>
      <c r="G66" s="100">
        <f t="shared" ref="G66:H66" si="14">+G19/$I66*100000</f>
        <v>411.47103099013293</v>
      </c>
      <c r="H66" s="100">
        <f t="shared" si="14"/>
        <v>422.37217775296489</v>
      </c>
      <c r="I66" s="142">
        <v>1586989</v>
      </c>
    </row>
    <row r="67" spans="2:9" ht="15" thickBot="1" x14ac:dyDescent="0.25">
      <c r="B67" s="53" t="s">
        <v>191</v>
      </c>
      <c r="C67" s="100">
        <f t="shared" si="1"/>
        <v>550.11742272473361</v>
      </c>
      <c r="D67" s="100">
        <f t="shared" si="1"/>
        <v>178.83934290067765</v>
      </c>
      <c r="E67" s="100">
        <f t="shared" si="1"/>
        <v>119.46994533920984</v>
      </c>
      <c r="F67" s="100">
        <f t="shared" si="1"/>
        <v>186.5895351931845</v>
      </c>
      <c r="G67" s="100">
        <f t="shared" ref="G67:H67" si="15">+G20/$I67*100000</f>
        <v>307.52178096494282</v>
      </c>
      <c r="H67" s="100">
        <f t="shared" si="15"/>
        <v>273.01149075679893</v>
      </c>
      <c r="I67" s="142">
        <v>683854</v>
      </c>
    </row>
    <row r="68" spans="2:9" ht="15" thickBot="1" x14ac:dyDescent="0.25">
      <c r="B68" s="53" t="s">
        <v>192</v>
      </c>
      <c r="C68" s="100">
        <f t="shared" si="1"/>
        <v>422.45990020260058</v>
      </c>
      <c r="D68" s="100">
        <f t="shared" si="1"/>
        <v>233.14898746534317</v>
      </c>
      <c r="E68" s="100">
        <f t="shared" si="1"/>
        <v>117.64480277994937</v>
      </c>
      <c r="F68" s="100">
        <f t="shared" si="1"/>
        <v>164.42622738804903</v>
      </c>
      <c r="G68" s="100">
        <f t="shared" ref="G68:H68" si="16">+G21/$I68*100000</f>
        <v>217.18354417678293</v>
      </c>
      <c r="H68" s="100">
        <f t="shared" si="16"/>
        <v>221.86614625862322</v>
      </c>
      <c r="I68" s="142">
        <v>2242343</v>
      </c>
    </row>
    <row r="69" spans="2:9" ht="15" thickBot="1" x14ac:dyDescent="0.25">
      <c r="B69" s="53" t="s">
        <v>193</v>
      </c>
      <c r="C69" s="100">
        <f t="shared" si="1"/>
        <v>910.02836571267699</v>
      </c>
      <c r="D69" s="100">
        <f t="shared" si="1"/>
        <v>284.88110574260332</v>
      </c>
      <c r="E69" s="100">
        <f t="shared" si="1"/>
        <v>126.06983412024981</v>
      </c>
      <c r="F69" s="100">
        <f t="shared" si="1"/>
        <v>223.07016765451968</v>
      </c>
      <c r="G69" s="100">
        <f t="shared" ref="G69:H69" si="17">+G22/$I69*100000</f>
        <v>379.73947607580101</v>
      </c>
      <c r="H69" s="100">
        <f t="shared" si="17"/>
        <v>261.93150001682972</v>
      </c>
      <c r="I69" s="142">
        <v>326803</v>
      </c>
    </row>
    <row r="70" spans="2:9" ht="15" thickBot="1" x14ac:dyDescent="0.25">
      <c r="B70" s="55" t="s">
        <v>194</v>
      </c>
      <c r="C70" s="101">
        <f t="shared" si="1"/>
        <v>994.37194006541677</v>
      </c>
      <c r="D70" s="101">
        <f t="shared" si="1"/>
        <v>461.65451246966694</v>
      </c>
      <c r="E70" s="101">
        <f t="shared" si="1"/>
        <v>180.2769593254983</v>
      </c>
      <c r="F70" s="101">
        <f t="shared" si="1"/>
        <v>311.42133829715283</v>
      </c>
      <c r="G70" s="101">
        <f t="shared" ref="G70:H70" si="18">+G23/$I70*100000</f>
        <v>406.44193304726195</v>
      </c>
      <c r="H70" s="101">
        <f t="shared" si="18"/>
        <v>366.0741588498376</v>
      </c>
      <c r="I70" s="142">
        <v>49128297</v>
      </c>
    </row>
    <row r="71" spans="2:9" ht="13.5" thickBot="1" x14ac:dyDescent="0.25">
      <c r="C71" s="100"/>
      <c r="D71" s="100"/>
      <c r="E71" s="100"/>
      <c r="F71" s="100"/>
      <c r="G71" s="100"/>
    </row>
    <row r="72" spans="2:9" ht="13.5" thickBot="1" x14ac:dyDescent="0.25">
      <c r="C72" s="100"/>
      <c r="D72" s="100"/>
      <c r="E72" s="100"/>
      <c r="F72" s="100"/>
      <c r="G72" s="100"/>
    </row>
  </sheetData>
  <mergeCells count="1">
    <mergeCell ref="B25:R25"/>
  </mergeCells>
  <phoneticPr fontId="0" type="noConversion"/>
  <pageMargins left="0.75" right="0.75" top="1" bottom="1" header="0" footer="0"/>
  <pageSetup paperSize="9" scale="50" fitToHeight="0"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2:AQ49"/>
  <sheetViews>
    <sheetView zoomScaleNormal="100" workbookViewId="0"/>
  </sheetViews>
  <sheetFormatPr baseColWidth="10" defaultColWidth="11.42578125" defaultRowHeight="12.75" x14ac:dyDescent="0.2"/>
  <cols>
    <col min="1" max="1" width="6.7109375" style="12" customWidth="1"/>
    <col min="2" max="2" width="32.42578125" style="12" customWidth="1"/>
    <col min="3" max="22" width="12.42578125" style="12" hidden="1" customWidth="1"/>
    <col min="23" max="23" width="0.140625" style="12" hidden="1" customWidth="1"/>
    <col min="24" max="25" width="12.42578125" style="12" hidden="1" customWidth="1"/>
    <col min="26" max="26" width="32.42578125" style="12" hidden="1" customWidth="1"/>
    <col min="27" max="76" width="12.42578125" style="12" customWidth="1"/>
    <col min="77" max="16384" width="11.42578125" style="12"/>
  </cols>
  <sheetData>
    <row r="2" spans="1:32" ht="40.5" customHeight="1" x14ac:dyDescent="0.2">
      <c r="B2" s="72"/>
      <c r="C2"/>
      <c r="D2"/>
      <c r="E2"/>
      <c r="F2"/>
      <c r="G2"/>
      <c r="H2"/>
      <c r="I2"/>
      <c r="J2"/>
      <c r="K2"/>
      <c r="L2"/>
      <c r="M2"/>
      <c r="N2"/>
      <c r="O2"/>
      <c r="P2"/>
      <c r="Q2"/>
      <c r="R2"/>
      <c r="S2"/>
      <c r="T2"/>
      <c r="U2"/>
      <c r="V2"/>
      <c r="W2"/>
      <c r="X2"/>
      <c r="Y2"/>
      <c r="Z2"/>
      <c r="AA2"/>
      <c r="AB2"/>
      <c r="AC2"/>
      <c r="AD2"/>
    </row>
    <row r="3" spans="1:32" ht="27.95" customHeight="1" x14ac:dyDescent="0.2">
      <c r="B3" s="10"/>
      <c r="C3" s="10"/>
    </row>
    <row r="5" spans="1:32" ht="39" customHeight="1" x14ac:dyDescent="0.2">
      <c r="C5" s="37" t="s">
        <v>38</v>
      </c>
      <c r="D5" s="37" t="s">
        <v>39</v>
      </c>
      <c r="E5" s="37" t="s">
        <v>40</v>
      </c>
      <c r="F5" s="59" t="s">
        <v>41</v>
      </c>
      <c r="G5" s="37" t="s">
        <v>42</v>
      </c>
      <c r="H5" s="37" t="s">
        <v>43</v>
      </c>
      <c r="I5" s="37" t="s">
        <v>44</v>
      </c>
      <c r="J5" s="59" t="s">
        <v>45</v>
      </c>
      <c r="K5" s="37" t="s">
        <v>46</v>
      </c>
      <c r="L5" s="37" t="s">
        <v>47</v>
      </c>
      <c r="M5" s="37" t="s">
        <v>48</v>
      </c>
      <c r="N5" s="59" t="s">
        <v>49</v>
      </c>
      <c r="O5" s="37" t="s">
        <v>50</v>
      </c>
      <c r="P5" s="37" t="s">
        <v>51</v>
      </c>
      <c r="Q5" s="37" t="s">
        <v>52</v>
      </c>
      <c r="R5" s="59" t="s">
        <v>53</v>
      </c>
      <c r="S5" s="37" t="s">
        <v>54</v>
      </c>
      <c r="T5" s="37" t="s">
        <v>55</v>
      </c>
      <c r="U5" s="37" t="s">
        <v>56</v>
      </c>
      <c r="V5" s="59" t="s">
        <v>57</v>
      </c>
      <c r="W5" s="37" t="s">
        <v>58</v>
      </c>
      <c r="X5" s="37" t="s">
        <v>59</v>
      </c>
      <c r="Y5" s="37" t="s">
        <v>200</v>
      </c>
      <c r="Z5" s="59" t="s">
        <v>201</v>
      </c>
      <c r="AA5" s="37" t="s">
        <v>106</v>
      </c>
      <c r="AB5" s="37" t="s">
        <v>301</v>
      </c>
      <c r="AC5" s="37" t="s">
        <v>303</v>
      </c>
      <c r="AD5" s="59" t="s">
        <v>310</v>
      </c>
      <c r="AE5" s="37" t="s">
        <v>325</v>
      </c>
      <c r="AF5" s="37" t="s">
        <v>327</v>
      </c>
    </row>
    <row r="6" spans="1:32" ht="17.100000000000001" customHeight="1" thickBot="1" x14ac:dyDescent="0.25">
      <c r="B6" s="53" t="s">
        <v>177</v>
      </c>
      <c r="C6" s="39">
        <v>832</v>
      </c>
      <c r="D6" s="39">
        <v>979</v>
      </c>
      <c r="E6" s="39">
        <v>736</v>
      </c>
      <c r="F6" s="39">
        <v>944</v>
      </c>
      <c r="G6" s="39">
        <v>1152</v>
      </c>
      <c r="H6" s="39">
        <v>1099</v>
      </c>
      <c r="I6" s="39">
        <v>894</v>
      </c>
      <c r="J6" s="39">
        <v>1134</v>
      </c>
      <c r="K6" s="39">
        <v>1507</v>
      </c>
      <c r="L6" s="39">
        <v>1831</v>
      </c>
      <c r="M6" s="39">
        <v>1411</v>
      </c>
      <c r="N6" s="39">
        <v>2137</v>
      </c>
      <c r="O6" s="39">
        <v>2606</v>
      </c>
      <c r="P6" s="39">
        <v>2712</v>
      </c>
      <c r="Q6" s="39">
        <v>1937</v>
      </c>
      <c r="R6" s="39">
        <v>2609</v>
      </c>
      <c r="S6" s="39">
        <v>3272</v>
      </c>
      <c r="T6" s="39">
        <v>3861</v>
      </c>
      <c r="U6" s="39">
        <v>2787</v>
      </c>
      <c r="V6" s="39">
        <v>3817</v>
      </c>
      <c r="W6" s="39">
        <v>3175</v>
      </c>
      <c r="X6" s="39">
        <v>3572</v>
      </c>
      <c r="Y6" s="39">
        <v>3450</v>
      </c>
      <c r="Z6" s="39">
        <v>3492</v>
      </c>
      <c r="AA6" s="39">
        <v>2357</v>
      </c>
      <c r="AB6" s="39">
        <v>2316</v>
      </c>
      <c r="AC6" s="39">
        <v>1499</v>
      </c>
      <c r="AD6" s="39">
        <v>1956</v>
      </c>
      <c r="AE6" s="39">
        <v>2095</v>
      </c>
      <c r="AF6" s="39">
        <v>2059</v>
      </c>
    </row>
    <row r="7" spans="1:32" ht="17.100000000000001" customHeight="1" thickBot="1" x14ac:dyDescent="0.25">
      <c r="B7" s="53" t="s">
        <v>178</v>
      </c>
      <c r="C7" s="39">
        <v>273</v>
      </c>
      <c r="D7" s="39">
        <v>231</v>
      </c>
      <c r="E7" s="39">
        <v>184</v>
      </c>
      <c r="F7" s="39">
        <v>189</v>
      </c>
      <c r="G7" s="39">
        <v>211</v>
      </c>
      <c r="H7" s="39">
        <v>283</v>
      </c>
      <c r="I7" s="39">
        <v>197</v>
      </c>
      <c r="J7" s="39">
        <v>182</v>
      </c>
      <c r="K7" s="39">
        <v>303</v>
      </c>
      <c r="L7" s="39">
        <v>469</v>
      </c>
      <c r="M7" s="39">
        <v>254</v>
      </c>
      <c r="N7" s="39">
        <v>430</v>
      </c>
      <c r="O7" s="39">
        <v>485</v>
      </c>
      <c r="P7" s="39">
        <v>523</v>
      </c>
      <c r="Q7" s="39">
        <v>310</v>
      </c>
      <c r="R7" s="39">
        <v>321</v>
      </c>
      <c r="S7" s="39">
        <v>622</v>
      </c>
      <c r="T7" s="39">
        <v>584</v>
      </c>
      <c r="U7" s="39">
        <v>232</v>
      </c>
      <c r="V7" s="39">
        <v>418</v>
      </c>
      <c r="W7" s="39">
        <v>346</v>
      </c>
      <c r="X7" s="39">
        <v>382</v>
      </c>
      <c r="Y7" s="39">
        <v>257</v>
      </c>
      <c r="Z7" s="39">
        <v>387</v>
      </c>
      <c r="AA7" s="39">
        <v>312</v>
      </c>
      <c r="AB7" s="39">
        <v>292</v>
      </c>
      <c r="AC7" s="39">
        <v>208</v>
      </c>
      <c r="AD7" s="39">
        <v>37</v>
      </c>
      <c r="AE7" s="39">
        <v>331</v>
      </c>
      <c r="AF7" s="39">
        <v>328</v>
      </c>
    </row>
    <row r="8" spans="1:32" ht="17.100000000000001" customHeight="1" thickBot="1" x14ac:dyDescent="0.25">
      <c r="B8" s="53" t="s">
        <v>179</v>
      </c>
      <c r="C8" s="39">
        <v>58</v>
      </c>
      <c r="D8" s="39">
        <v>175</v>
      </c>
      <c r="E8" s="39">
        <v>146</v>
      </c>
      <c r="F8" s="39">
        <v>162</v>
      </c>
      <c r="G8" s="39">
        <v>275</v>
      </c>
      <c r="H8" s="39">
        <v>258</v>
      </c>
      <c r="I8" s="39">
        <v>197</v>
      </c>
      <c r="J8" s="39">
        <v>277</v>
      </c>
      <c r="K8" s="39">
        <v>556</v>
      </c>
      <c r="L8" s="39">
        <v>388</v>
      </c>
      <c r="M8" s="39">
        <v>183</v>
      </c>
      <c r="N8" s="39">
        <v>422</v>
      </c>
      <c r="O8" s="39">
        <v>454</v>
      </c>
      <c r="P8" s="39">
        <v>428</v>
      </c>
      <c r="Q8" s="39">
        <v>218</v>
      </c>
      <c r="R8" s="39">
        <v>772</v>
      </c>
      <c r="S8" s="39">
        <v>587</v>
      </c>
      <c r="T8" s="39">
        <v>536</v>
      </c>
      <c r="U8" s="39">
        <v>380</v>
      </c>
      <c r="V8" s="39">
        <v>556</v>
      </c>
      <c r="W8" s="39">
        <v>366</v>
      </c>
      <c r="X8" s="39">
        <v>331</v>
      </c>
      <c r="Y8" s="39">
        <v>295</v>
      </c>
      <c r="Z8" s="39">
        <v>453</v>
      </c>
      <c r="AA8" s="39">
        <v>201</v>
      </c>
      <c r="AB8" s="39">
        <v>174</v>
      </c>
      <c r="AC8" s="39">
        <v>125</v>
      </c>
      <c r="AD8" s="39">
        <v>208</v>
      </c>
      <c r="AE8" s="39">
        <v>250</v>
      </c>
      <c r="AF8" s="39">
        <v>258</v>
      </c>
    </row>
    <row r="9" spans="1:32" ht="17.100000000000001" customHeight="1" thickBot="1" x14ac:dyDescent="0.25">
      <c r="B9" s="53" t="s">
        <v>180</v>
      </c>
      <c r="C9" s="39">
        <v>486</v>
      </c>
      <c r="D9" s="39">
        <v>979</v>
      </c>
      <c r="E9" s="39">
        <v>646</v>
      </c>
      <c r="F9" s="39">
        <v>782</v>
      </c>
      <c r="G9" s="39">
        <v>939</v>
      </c>
      <c r="H9" s="39">
        <v>1306</v>
      </c>
      <c r="I9" s="39">
        <v>965</v>
      </c>
      <c r="J9" s="39">
        <v>970</v>
      </c>
      <c r="K9" s="39">
        <v>1061</v>
      </c>
      <c r="L9" s="39">
        <v>1020</v>
      </c>
      <c r="M9" s="39">
        <v>471</v>
      </c>
      <c r="N9" s="39">
        <v>389</v>
      </c>
      <c r="O9" s="39">
        <v>1096</v>
      </c>
      <c r="P9" s="39">
        <v>994</v>
      </c>
      <c r="Q9" s="39">
        <v>621</v>
      </c>
      <c r="R9" s="39">
        <v>945</v>
      </c>
      <c r="S9" s="39">
        <v>1021</v>
      </c>
      <c r="T9" s="39">
        <v>901</v>
      </c>
      <c r="U9" s="39">
        <v>574</v>
      </c>
      <c r="V9" s="39">
        <v>934</v>
      </c>
      <c r="W9" s="39">
        <v>849</v>
      </c>
      <c r="X9" s="39">
        <v>829</v>
      </c>
      <c r="Y9" s="39">
        <v>566</v>
      </c>
      <c r="Z9" s="39">
        <v>846</v>
      </c>
      <c r="AA9" s="39">
        <v>1154</v>
      </c>
      <c r="AB9" s="39">
        <v>608</v>
      </c>
      <c r="AC9" s="39">
        <v>679</v>
      </c>
      <c r="AD9" s="39">
        <v>280</v>
      </c>
      <c r="AE9" s="39">
        <v>827</v>
      </c>
      <c r="AF9" s="39">
        <v>1067</v>
      </c>
    </row>
    <row r="10" spans="1:32" ht="17.100000000000001" customHeight="1" thickBot="1" x14ac:dyDescent="0.25">
      <c r="B10" s="53" t="s">
        <v>181</v>
      </c>
      <c r="C10" s="39">
        <v>100</v>
      </c>
      <c r="D10" s="39">
        <v>710</v>
      </c>
      <c r="E10" s="39">
        <v>490</v>
      </c>
      <c r="F10" s="39">
        <v>231</v>
      </c>
      <c r="G10" s="39">
        <v>239</v>
      </c>
      <c r="H10" s="39">
        <v>211</v>
      </c>
      <c r="I10" s="39">
        <v>144</v>
      </c>
      <c r="J10" s="39">
        <v>218</v>
      </c>
      <c r="K10" s="39">
        <v>243</v>
      </c>
      <c r="L10" s="39">
        <v>361</v>
      </c>
      <c r="M10" s="39">
        <v>205</v>
      </c>
      <c r="N10" s="39">
        <v>190</v>
      </c>
      <c r="O10" s="39">
        <v>375</v>
      </c>
      <c r="P10" s="39">
        <v>370</v>
      </c>
      <c r="Q10" s="39">
        <v>232</v>
      </c>
      <c r="R10" s="39">
        <v>263</v>
      </c>
      <c r="S10" s="39">
        <v>345</v>
      </c>
      <c r="T10" s="39">
        <v>405</v>
      </c>
      <c r="U10" s="39">
        <v>227</v>
      </c>
      <c r="V10" s="39">
        <v>339</v>
      </c>
      <c r="W10" s="39">
        <v>491</v>
      </c>
      <c r="X10" s="39">
        <v>270</v>
      </c>
      <c r="Y10" s="39">
        <v>145</v>
      </c>
      <c r="Z10" s="39">
        <v>224</v>
      </c>
      <c r="AA10" s="39">
        <v>185</v>
      </c>
      <c r="AB10" s="39">
        <v>220</v>
      </c>
      <c r="AC10" s="39">
        <v>151</v>
      </c>
      <c r="AD10" s="39">
        <v>229</v>
      </c>
      <c r="AE10" s="39">
        <v>548</v>
      </c>
      <c r="AF10" s="39">
        <v>524</v>
      </c>
    </row>
    <row r="11" spans="1:32" ht="17.100000000000001" customHeight="1" thickBot="1" x14ac:dyDescent="0.25">
      <c r="A11" s="66"/>
      <c r="B11" s="53" t="s">
        <v>182</v>
      </c>
      <c r="C11" s="39">
        <v>49</v>
      </c>
      <c r="D11" s="39">
        <v>71</v>
      </c>
      <c r="E11" s="39">
        <v>58</v>
      </c>
      <c r="F11" s="39">
        <v>72</v>
      </c>
      <c r="G11" s="39">
        <v>96</v>
      </c>
      <c r="H11" s="39">
        <v>91</v>
      </c>
      <c r="I11" s="39">
        <v>67</v>
      </c>
      <c r="J11" s="39">
        <v>81</v>
      </c>
      <c r="K11" s="39">
        <v>118</v>
      </c>
      <c r="L11" s="39">
        <v>131</v>
      </c>
      <c r="M11" s="39">
        <v>60</v>
      </c>
      <c r="N11" s="39">
        <v>114</v>
      </c>
      <c r="O11" s="39">
        <v>127</v>
      </c>
      <c r="P11" s="39">
        <v>131</v>
      </c>
      <c r="Q11" s="39">
        <v>86</v>
      </c>
      <c r="R11" s="39">
        <v>109</v>
      </c>
      <c r="S11" s="39">
        <v>136</v>
      </c>
      <c r="T11" s="39">
        <v>135</v>
      </c>
      <c r="U11" s="39">
        <v>72</v>
      </c>
      <c r="V11" s="39">
        <v>106</v>
      </c>
      <c r="W11" s="39">
        <v>109</v>
      </c>
      <c r="X11" s="39">
        <v>103</v>
      </c>
      <c r="Y11" s="39">
        <v>78</v>
      </c>
      <c r="Z11" s="39">
        <v>101</v>
      </c>
      <c r="AA11" s="39">
        <v>116</v>
      </c>
      <c r="AB11" s="39">
        <v>86</v>
      </c>
      <c r="AC11" s="39">
        <v>86</v>
      </c>
      <c r="AD11" s="39">
        <v>56</v>
      </c>
      <c r="AE11" s="39">
        <v>104</v>
      </c>
      <c r="AF11" s="39">
        <v>129</v>
      </c>
    </row>
    <row r="12" spans="1:32" ht="17.100000000000001" customHeight="1" thickBot="1" x14ac:dyDescent="0.25">
      <c r="A12" s="66"/>
      <c r="B12" s="53" t="s">
        <v>183</v>
      </c>
      <c r="C12" s="39">
        <v>149</v>
      </c>
      <c r="D12" s="39">
        <v>291</v>
      </c>
      <c r="E12" s="39">
        <v>273</v>
      </c>
      <c r="F12" s="39">
        <v>360</v>
      </c>
      <c r="G12" s="39">
        <v>439</v>
      </c>
      <c r="H12" s="39">
        <v>338</v>
      </c>
      <c r="I12" s="39">
        <v>297</v>
      </c>
      <c r="J12" s="39">
        <v>383</v>
      </c>
      <c r="K12" s="39">
        <v>394</v>
      </c>
      <c r="L12" s="39">
        <v>647</v>
      </c>
      <c r="M12" s="39">
        <v>448</v>
      </c>
      <c r="N12" s="39">
        <v>574</v>
      </c>
      <c r="O12" s="39">
        <v>628</v>
      </c>
      <c r="P12" s="39">
        <v>695</v>
      </c>
      <c r="Q12" s="39">
        <v>467</v>
      </c>
      <c r="R12" s="39">
        <v>650</v>
      </c>
      <c r="S12" s="39">
        <v>840</v>
      </c>
      <c r="T12" s="39">
        <v>853</v>
      </c>
      <c r="U12" s="39">
        <v>545</v>
      </c>
      <c r="V12" s="39">
        <v>679</v>
      </c>
      <c r="W12" s="39">
        <v>698</v>
      </c>
      <c r="X12" s="39">
        <v>594</v>
      </c>
      <c r="Y12" s="39">
        <v>403</v>
      </c>
      <c r="Z12" s="39">
        <v>558</v>
      </c>
      <c r="AA12" s="39">
        <v>474</v>
      </c>
      <c r="AB12" s="39">
        <v>503</v>
      </c>
      <c r="AC12" s="39">
        <v>323</v>
      </c>
      <c r="AD12" s="39">
        <v>251</v>
      </c>
      <c r="AE12" s="39">
        <v>411</v>
      </c>
      <c r="AF12" s="39">
        <v>402</v>
      </c>
    </row>
    <row r="13" spans="1:32" ht="17.100000000000001" customHeight="1" thickBot="1" x14ac:dyDescent="0.25">
      <c r="A13" s="66"/>
      <c r="B13" s="53" t="s">
        <v>184</v>
      </c>
      <c r="C13" s="39">
        <v>65</v>
      </c>
      <c r="D13" s="39">
        <v>207</v>
      </c>
      <c r="E13" s="39">
        <v>114</v>
      </c>
      <c r="F13" s="39">
        <v>193</v>
      </c>
      <c r="G13" s="39">
        <v>187</v>
      </c>
      <c r="H13" s="39">
        <v>199</v>
      </c>
      <c r="I13" s="39">
        <v>154</v>
      </c>
      <c r="J13" s="39">
        <v>194</v>
      </c>
      <c r="K13" s="39">
        <v>247</v>
      </c>
      <c r="L13" s="39">
        <v>288</v>
      </c>
      <c r="M13" s="39">
        <v>235</v>
      </c>
      <c r="N13" s="39">
        <v>279</v>
      </c>
      <c r="O13" s="39">
        <v>325</v>
      </c>
      <c r="P13" s="39">
        <v>311</v>
      </c>
      <c r="Q13" s="39">
        <v>187</v>
      </c>
      <c r="R13" s="39">
        <v>315</v>
      </c>
      <c r="S13" s="39">
        <v>362</v>
      </c>
      <c r="T13" s="39">
        <v>311</v>
      </c>
      <c r="U13" s="39">
        <v>191</v>
      </c>
      <c r="V13" s="39">
        <v>281</v>
      </c>
      <c r="W13" s="39">
        <v>302</v>
      </c>
      <c r="X13" s="39">
        <v>270</v>
      </c>
      <c r="Y13" s="39">
        <v>163</v>
      </c>
      <c r="Z13" s="39">
        <v>222</v>
      </c>
      <c r="AA13" s="39">
        <v>403</v>
      </c>
      <c r="AB13" s="39">
        <v>352</v>
      </c>
      <c r="AC13" s="39">
        <v>251</v>
      </c>
      <c r="AD13" s="39">
        <v>143</v>
      </c>
      <c r="AE13" s="39">
        <v>284</v>
      </c>
      <c r="AF13" s="39">
        <v>385</v>
      </c>
    </row>
    <row r="14" spans="1:32" ht="17.100000000000001" customHeight="1" thickBot="1" x14ac:dyDescent="0.25">
      <c r="A14" s="66"/>
      <c r="B14" s="53" t="s">
        <v>185</v>
      </c>
      <c r="C14" s="39">
        <v>964</v>
      </c>
      <c r="D14" s="39">
        <v>1050</v>
      </c>
      <c r="E14" s="39">
        <v>694</v>
      </c>
      <c r="F14" s="39">
        <v>1218</v>
      </c>
      <c r="G14" s="39">
        <v>1322</v>
      </c>
      <c r="H14" s="39">
        <v>1384</v>
      </c>
      <c r="I14" s="39">
        <v>1091</v>
      </c>
      <c r="J14" s="39">
        <v>1524</v>
      </c>
      <c r="K14" s="39">
        <v>1793</v>
      </c>
      <c r="L14" s="39">
        <v>1802</v>
      </c>
      <c r="M14" s="39">
        <v>1161</v>
      </c>
      <c r="N14" s="39">
        <v>1889</v>
      </c>
      <c r="O14" s="39">
        <v>1925</v>
      </c>
      <c r="P14" s="39">
        <v>1952</v>
      </c>
      <c r="Q14" s="39">
        <v>1064</v>
      </c>
      <c r="R14" s="39">
        <v>1848</v>
      </c>
      <c r="S14" s="39">
        <v>1874</v>
      </c>
      <c r="T14" s="39">
        <v>1803</v>
      </c>
      <c r="U14" s="39">
        <v>1050</v>
      </c>
      <c r="V14" s="39">
        <v>1659</v>
      </c>
      <c r="W14" s="39">
        <v>1793</v>
      </c>
      <c r="X14" s="39">
        <v>1662</v>
      </c>
      <c r="Y14" s="54">
        <v>2500</v>
      </c>
      <c r="Z14" s="54">
        <v>3692</v>
      </c>
      <c r="AA14" s="39">
        <v>3125</v>
      </c>
      <c r="AB14" s="39">
        <v>4166</v>
      </c>
      <c r="AC14" s="39">
        <v>1969</v>
      </c>
      <c r="AD14" s="39">
        <v>2654</v>
      </c>
      <c r="AE14" s="39">
        <v>6299</v>
      </c>
      <c r="AF14" s="39">
        <v>4866</v>
      </c>
    </row>
    <row r="15" spans="1:32" ht="17.100000000000001" customHeight="1" thickBot="1" x14ac:dyDescent="0.25">
      <c r="A15" s="66"/>
      <c r="B15" s="53" t="s">
        <v>186</v>
      </c>
      <c r="C15" s="39">
        <v>1147</v>
      </c>
      <c r="D15" s="39">
        <v>1544</v>
      </c>
      <c r="E15" s="39">
        <v>972</v>
      </c>
      <c r="F15" s="39">
        <v>1267</v>
      </c>
      <c r="G15" s="39">
        <v>1799</v>
      </c>
      <c r="H15" s="39">
        <v>1718</v>
      </c>
      <c r="I15" s="39">
        <v>1185</v>
      </c>
      <c r="J15" s="39">
        <v>1749</v>
      </c>
      <c r="K15" s="39">
        <v>2449</v>
      </c>
      <c r="L15" s="39">
        <v>2794</v>
      </c>
      <c r="M15" s="39">
        <v>1984</v>
      </c>
      <c r="N15" s="39">
        <v>2692</v>
      </c>
      <c r="O15" s="39">
        <v>3394</v>
      </c>
      <c r="P15" s="39">
        <v>3927</v>
      </c>
      <c r="Q15" s="39">
        <v>2797</v>
      </c>
      <c r="R15" s="39">
        <v>3593</v>
      </c>
      <c r="S15" s="39">
        <v>4562</v>
      </c>
      <c r="T15" s="39">
        <v>4808</v>
      </c>
      <c r="U15" s="39">
        <v>3094</v>
      </c>
      <c r="V15" s="39">
        <v>3591</v>
      </c>
      <c r="W15" s="39">
        <v>3789</v>
      </c>
      <c r="X15" s="39">
        <v>4061</v>
      </c>
      <c r="Y15" s="39">
        <v>2707</v>
      </c>
      <c r="Z15" s="39">
        <v>3553</v>
      </c>
      <c r="AA15" s="39">
        <v>2097</v>
      </c>
      <c r="AB15" s="39">
        <v>1974</v>
      </c>
      <c r="AC15" s="39">
        <v>1324</v>
      </c>
      <c r="AD15" s="39">
        <v>1431</v>
      </c>
      <c r="AE15" s="39">
        <v>1966</v>
      </c>
      <c r="AF15" s="39">
        <v>2080</v>
      </c>
    </row>
    <row r="16" spans="1:32" ht="17.100000000000001" customHeight="1" thickBot="1" x14ac:dyDescent="0.25">
      <c r="B16" s="53" t="s">
        <v>187</v>
      </c>
      <c r="C16" s="39">
        <v>21</v>
      </c>
      <c r="D16" s="39">
        <v>28</v>
      </c>
      <c r="E16" s="39">
        <v>19</v>
      </c>
      <c r="F16" s="39">
        <v>39</v>
      </c>
      <c r="G16" s="39">
        <v>37</v>
      </c>
      <c r="H16" s="39">
        <v>48</v>
      </c>
      <c r="I16" s="39">
        <v>29</v>
      </c>
      <c r="J16" s="39">
        <v>40</v>
      </c>
      <c r="K16" s="39">
        <v>64</v>
      </c>
      <c r="L16" s="39">
        <v>73</v>
      </c>
      <c r="M16" s="39">
        <v>59</v>
      </c>
      <c r="N16" s="39">
        <v>88</v>
      </c>
      <c r="O16" s="39">
        <v>103</v>
      </c>
      <c r="P16" s="39">
        <v>117</v>
      </c>
      <c r="Q16" s="39">
        <v>86</v>
      </c>
      <c r="R16" s="39">
        <v>133</v>
      </c>
      <c r="S16" s="39">
        <v>142</v>
      </c>
      <c r="T16" s="39">
        <v>152</v>
      </c>
      <c r="U16" s="39">
        <v>108</v>
      </c>
      <c r="V16" s="39">
        <v>162</v>
      </c>
      <c r="W16" s="39">
        <v>142</v>
      </c>
      <c r="X16" s="39">
        <v>123</v>
      </c>
      <c r="Y16" s="39">
        <v>86</v>
      </c>
      <c r="Z16" s="39">
        <v>125</v>
      </c>
      <c r="AA16" s="39">
        <v>72</v>
      </c>
      <c r="AB16" s="39">
        <v>85</v>
      </c>
      <c r="AC16" s="39">
        <v>67</v>
      </c>
      <c r="AD16" s="39">
        <v>70</v>
      </c>
      <c r="AE16" s="39">
        <v>91</v>
      </c>
      <c r="AF16" s="39">
        <v>89</v>
      </c>
    </row>
    <row r="17" spans="2:38" ht="17.100000000000001" customHeight="1" thickBot="1" x14ac:dyDescent="0.25">
      <c r="B17" s="53" t="s">
        <v>188</v>
      </c>
      <c r="C17" s="39">
        <v>280</v>
      </c>
      <c r="D17" s="39">
        <v>299</v>
      </c>
      <c r="E17" s="39">
        <v>197</v>
      </c>
      <c r="F17" s="39">
        <v>251</v>
      </c>
      <c r="G17" s="39">
        <v>316</v>
      </c>
      <c r="H17" s="39">
        <v>382</v>
      </c>
      <c r="I17" s="39">
        <v>236</v>
      </c>
      <c r="J17" s="39">
        <v>261</v>
      </c>
      <c r="K17" s="39">
        <v>465</v>
      </c>
      <c r="L17" s="39">
        <v>584</v>
      </c>
      <c r="M17" s="39">
        <v>382</v>
      </c>
      <c r="N17" s="39">
        <v>456</v>
      </c>
      <c r="O17" s="39">
        <v>564</v>
      </c>
      <c r="P17" s="39">
        <v>588</v>
      </c>
      <c r="Q17" s="39">
        <v>317</v>
      </c>
      <c r="R17" s="39">
        <v>416</v>
      </c>
      <c r="S17" s="39">
        <v>527</v>
      </c>
      <c r="T17" s="39">
        <v>531</v>
      </c>
      <c r="U17" s="39">
        <v>308</v>
      </c>
      <c r="V17" s="39">
        <v>435</v>
      </c>
      <c r="W17" s="39">
        <v>447</v>
      </c>
      <c r="X17" s="39">
        <v>433</v>
      </c>
      <c r="Y17" s="39">
        <v>289</v>
      </c>
      <c r="Z17" s="39">
        <v>415</v>
      </c>
      <c r="AA17" s="39">
        <v>281</v>
      </c>
      <c r="AB17" s="39">
        <v>349</v>
      </c>
      <c r="AC17" s="39">
        <v>249</v>
      </c>
      <c r="AD17" s="39">
        <v>101</v>
      </c>
      <c r="AE17" s="39">
        <v>264</v>
      </c>
      <c r="AF17" s="39">
        <v>339</v>
      </c>
    </row>
    <row r="18" spans="2:38" ht="17.100000000000001" customHeight="1" thickBot="1" x14ac:dyDescent="0.25">
      <c r="B18" s="53" t="s">
        <v>189</v>
      </c>
      <c r="C18" s="39">
        <v>784</v>
      </c>
      <c r="D18" s="39">
        <v>1290</v>
      </c>
      <c r="E18" s="39">
        <v>928</v>
      </c>
      <c r="F18" s="39">
        <v>1379</v>
      </c>
      <c r="G18" s="39">
        <v>1392</v>
      </c>
      <c r="H18" s="39">
        <v>1913</v>
      </c>
      <c r="I18" s="39">
        <v>1507</v>
      </c>
      <c r="J18" s="39">
        <v>1914</v>
      </c>
      <c r="K18" s="39">
        <v>1914</v>
      </c>
      <c r="L18" s="39">
        <v>2426</v>
      </c>
      <c r="M18" s="39">
        <v>2661</v>
      </c>
      <c r="N18" s="39">
        <v>3336</v>
      </c>
      <c r="O18" s="39">
        <v>3923</v>
      </c>
      <c r="P18" s="39">
        <v>3600</v>
      </c>
      <c r="Q18" s="39">
        <v>2538</v>
      </c>
      <c r="R18" s="39">
        <v>3279</v>
      </c>
      <c r="S18" s="39">
        <v>4109</v>
      </c>
      <c r="T18" s="39">
        <v>3734</v>
      </c>
      <c r="U18" s="39">
        <v>2261</v>
      </c>
      <c r="V18" s="39">
        <v>4146</v>
      </c>
      <c r="W18" s="39">
        <v>3017</v>
      </c>
      <c r="X18" s="39">
        <v>3260</v>
      </c>
      <c r="Y18" s="39">
        <v>2595</v>
      </c>
      <c r="Z18" s="39">
        <v>2801</v>
      </c>
      <c r="AA18" s="39">
        <v>1930</v>
      </c>
      <c r="AB18" s="39">
        <v>1813</v>
      </c>
      <c r="AC18" s="39">
        <v>1089</v>
      </c>
      <c r="AD18" s="39">
        <v>583</v>
      </c>
      <c r="AE18" s="39">
        <v>1568</v>
      </c>
      <c r="AF18" s="39">
        <v>3066</v>
      </c>
    </row>
    <row r="19" spans="2:38" ht="17.100000000000001" customHeight="1" thickBot="1" x14ac:dyDescent="0.25">
      <c r="B19" s="53" t="s">
        <v>190</v>
      </c>
      <c r="C19" s="39">
        <v>38</v>
      </c>
      <c r="D19" s="39">
        <v>32</v>
      </c>
      <c r="E19" s="39">
        <v>2</v>
      </c>
      <c r="F19" s="39">
        <v>21</v>
      </c>
      <c r="G19" s="39">
        <v>18</v>
      </c>
      <c r="H19" s="39">
        <v>27</v>
      </c>
      <c r="I19" s="39">
        <v>28</v>
      </c>
      <c r="J19" s="39">
        <v>35</v>
      </c>
      <c r="K19" s="39">
        <v>32</v>
      </c>
      <c r="L19" s="39">
        <v>35</v>
      </c>
      <c r="M19" s="39">
        <v>29</v>
      </c>
      <c r="N19" s="39">
        <v>164</v>
      </c>
      <c r="O19" s="39">
        <v>175</v>
      </c>
      <c r="P19" s="39">
        <v>259</v>
      </c>
      <c r="Q19" s="39">
        <v>150</v>
      </c>
      <c r="R19" s="39">
        <v>249</v>
      </c>
      <c r="S19" s="39">
        <v>254</v>
      </c>
      <c r="T19" s="39">
        <v>360</v>
      </c>
      <c r="U19" s="39">
        <v>251</v>
      </c>
      <c r="V19" s="39">
        <v>356</v>
      </c>
      <c r="W19" s="39">
        <v>283</v>
      </c>
      <c r="X19" s="39">
        <v>213</v>
      </c>
      <c r="Y19" s="39">
        <v>175</v>
      </c>
      <c r="Z19" s="39">
        <v>338</v>
      </c>
      <c r="AA19" s="39">
        <v>371</v>
      </c>
      <c r="AB19" s="39">
        <v>234</v>
      </c>
      <c r="AC19" s="39">
        <v>299</v>
      </c>
      <c r="AD19" s="39">
        <v>502</v>
      </c>
      <c r="AE19" s="39">
        <v>617</v>
      </c>
      <c r="AF19" s="39">
        <v>891</v>
      </c>
    </row>
    <row r="20" spans="2:38" ht="17.100000000000001" customHeight="1" thickBot="1" x14ac:dyDescent="0.25">
      <c r="B20" s="53" t="s">
        <v>191</v>
      </c>
      <c r="C20" s="39">
        <v>49</v>
      </c>
      <c r="D20" s="39">
        <v>88</v>
      </c>
      <c r="E20" s="39">
        <v>38</v>
      </c>
      <c r="F20" s="39">
        <v>57</v>
      </c>
      <c r="G20" s="39">
        <v>61</v>
      </c>
      <c r="H20" s="39">
        <v>90</v>
      </c>
      <c r="I20" s="39">
        <v>72</v>
      </c>
      <c r="J20" s="39">
        <v>77</v>
      </c>
      <c r="K20" s="39">
        <v>111</v>
      </c>
      <c r="L20" s="39">
        <v>89</v>
      </c>
      <c r="M20" s="39">
        <v>57</v>
      </c>
      <c r="N20" s="39">
        <v>87</v>
      </c>
      <c r="O20" s="39">
        <v>116</v>
      </c>
      <c r="P20" s="39">
        <v>69</v>
      </c>
      <c r="Q20" s="39">
        <v>50</v>
      </c>
      <c r="R20" s="39">
        <v>101</v>
      </c>
      <c r="S20" s="39">
        <v>70</v>
      </c>
      <c r="T20" s="39">
        <v>97</v>
      </c>
      <c r="U20" s="39">
        <v>56</v>
      </c>
      <c r="V20" s="39">
        <v>78</v>
      </c>
      <c r="W20" s="39">
        <v>70</v>
      </c>
      <c r="X20" s="39">
        <v>85</v>
      </c>
      <c r="Y20" s="39">
        <v>55</v>
      </c>
      <c r="Z20" s="39">
        <v>68</v>
      </c>
      <c r="AA20" s="39">
        <v>99</v>
      </c>
      <c r="AB20" s="39">
        <v>75</v>
      </c>
      <c r="AC20" s="39">
        <v>48</v>
      </c>
      <c r="AD20" s="39">
        <v>11</v>
      </c>
      <c r="AE20" s="39">
        <v>111</v>
      </c>
      <c r="AF20" s="39">
        <v>109</v>
      </c>
    </row>
    <row r="21" spans="2:38" ht="17.100000000000001" customHeight="1" thickBot="1" x14ac:dyDescent="0.25">
      <c r="B21" s="53" t="s">
        <v>192</v>
      </c>
      <c r="C21" s="39">
        <v>313</v>
      </c>
      <c r="D21" s="39">
        <v>317</v>
      </c>
      <c r="E21" s="39">
        <v>263</v>
      </c>
      <c r="F21" s="39">
        <v>316</v>
      </c>
      <c r="G21" s="39">
        <v>305</v>
      </c>
      <c r="H21" s="39">
        <v>370</v>
      </c>
      <c r="I21" s="39">
        <v>232</v>
      </c>
      <c r="J21" s="39">
        <v>390</v>
      </c>
      <c r="K21" s="39">
        <v>517</v>
      </c>
      <c r="L21" s="39">
        <v>561</v>
      </c>
      <c r="M21" s="39">
        <v>379</v>
      </c>
      <c r="N21" s="39">
        <v>506</v>
      </c>
      <c r="O21" s="39">
        <v>567</v>
      </c>
      <c r="P21" s="39">
        <v>627</v>
      </c>
      <c r="Q21" s="39">
        <v>397</v>
      </c>
      <c r="R21" s="39">
        <v>651</v>
      </c>
      <c r="S21" s="39">
        <v>834</v>
      </c>
      <c r="T21" s="39">
        <v>692</v>
      </c>
      <c r="U21" s="39">
        <v>444</v>
      </c>
      <c r="V21" s="39">
        <v>554</v>
      </c>
      <c r="W21" s="39">
        <v>554</v>
      </c>
      <c r="X21" s="39">
        <v>499</v>
      </c>
      <c r="Y21" s="39">
        <v>281</v>
      </c>
      <c r="Z21" s="39">
        <v>504</v>
      </c>
      <c r="AA21" s="39">
        <v>344</v>
      </c>
      <c r="AB21" s="39">
        <v>336</v>
      </c>
      <c r="AC21" s="39">
        <v>243</v>
      </c>
      <c r="AD21" s="39">
        <v>274</v>
      </c>
      <c r="AE21" s="39">
        <v>363</v>
      </c>
      <c r="AF21" s="39">
        <v>615</v>
      </c>
    </row>
    <row r="22" spans="2:38" ht="17.100000000000001" customHeight="1" thickBot="1" x14ac:dyDescent="0.25">
      <c r="B22" s="53" t="s">
        <v>193</v>
      </c>
      <c r="C22" s="39">
        <v>6</v>
      </c>
      <c r="D22" s="39">
        <v>25</v>
      </c>
      <c r="E22" s="39">
        <v>30</v>
      </c>
      <c r="F22" s="39">
        <v>50</v>
      </c>
      <c r="G22" s="39">
        <v>67</v>
      </c>
      <c r="H22" s="39">
        <v>60</v>
      </c>
      <c r="I22" s="39">
        <v>39</v>
      </c>
      <c r="J22" s="39">
        <v>27</v>
      </c>
      <c r="K22" s="39">
        <v>50</v>
      </c>
      <c r="L22" s="39">
        <v>81</v>
      </c>
      <c r="M22" s="39">
        <v>32</v>
      </c>
      <c r="N22" s="39">
        <v>59</v>
      </c>
      <c r="O22" s="39">
        <v>69</v>
      </c>
      <c r="P22" s="39">
        <v>73</v>
      </c>
      <c r="Q22" s="39">
        <v>45</v>
      </c>
      <c r="R22" s="39">
        <v>57</v>
      </c>
      <c r="S22" s="39">
        <v>63</v>
      </c>
      <c r="T22" s="39">
        <v>52</v>
      </c>
      <c r="U22" s="39">
        <v>30</v>
      </c>
      <c r="V22" s="39">
        <v>101</v>
      </c>
      <c r="W22" s="39">
        <v>90</v>
      </c>
      <c r="X22" s="39">
        <v>56</v>
      </c>
      <c r="Y22" s="39">
        <v>31</v>
      </c>
      <c r="Z22" s="39">
        <v>63</v>
      </c>
      <c r="AA22" s="39">
        <v>42</v>
      </c>
      <c r="AB22" s="39">
        <v>45</v>
      </c>
      <c r="AC22" s="39">
        <v>37</v>
      </c>
      <c r="AD22" s="39">
        <v>1</v>
      </c>
      <c r="AE22" s="39">
        <v>38</v>
      </c>
      <c r="AF22" s="39">
        <v>69</v>
      </c>
    </row>
    <row r="23" spans="2:38" ht="16.5" customHeight="1" thickBot="1" x14ac:dyDescent="0.25">
      <c r="B23" s="55" t="s">
        <v>194</v>
      </c>
      <c r="C23" s="56">
        <f t="shared" ref="C23:N23" si="0">SUM(C6:C22)</f>
        <v>5614</v>
      </c>
      <c r="D23" s="56">
        <f t="shared" si="0"/>
        <v>8316</v>
      </c>
      <c r="E23" s="56">
        <f t="shared" si="0"/>
        <v>5790</v>
      </c>
      <c r="F23" s="56">
        <f t="shared" si="0"/>
        <v>7531</v>
      </c>
      <c r="G23" s="56">
        <f t="shared" si="0"/>
        <v>8855</v>
      </c>
      <c r="H23" s="56">
        <f t="shared" si="0"/>
        <v>9777</v>
      </c>
      <c r="I23" s="56">
        <f t="shared" si="0"/>
        <v>7334</v>
      </c>
      <c r="J23" s="56">
        <f t="shared" si="0"/>
        <v>9456</v>
      </c>
      <c r="K23" s="56">
        <f t="shared" si="0"/>
        <v>11824</v>
      </c>
      <c r="L23" s="56">
        <f t="shared" si="0"/>
        <v>13580</v>
      </c>
      <c r="M23" s="56">
        <f t="shared" si="0"/>
        <v>10011</v>
      </c>
      <c r="N23" s="56">
        <f t="shared" si="0"/>
        <v>13812</v>
      </c>
      <c r="O23" s="56">
        <f t="shared" ref="O23:V23" si="1">SUM(O6:O22)</f>
        <v>16932</v>
      </c>
      <c r="P23" s="56">
        <f t="shared" si="1"/>
        <v>17376</v>
      </c>
      <c r="Q23" s="56">
        <f t="shared" si="1"/>
        <v>11502</v>
      </c>
      <c r="R23" s="56">
        <f t="shared" si="1"/>
        <v>16311</v>
      </c>
      <c r="S23" s="56">
        <f t="shared" si="1"/>
        <v>19620</v>
      </c>
      <c r="T23" s="56">
        <f t="shared" si="1"/>
        <v>19815</v>
      </c>
      <c r="U23" s="56">
        <f t="shared" si="1"/>
        <v>12610</v>
      </c>
      <c r="V23" s="56">
        <f t="shared" si="1"/>
        <v>18212</v>
      </c>
      <c r="W23" s="56">
        <f>SUM(W6:W22)</f>
        <v>16521</v>
      </c>
      <c r="X23" s="56">
        <f>SUM(X6:X22)</f>
        <v>16743</v>
      </c>
      <c r="Y23" s="56">
        <f>SUM(Y6:Y22)</f>
        <v>14076</v>
      </c>
      <c r="Z23" s="56">
        <f>SUM(Z6:Z22)</f>
        <v>17842</v>
      </c>
      <c r="AA23" s="56">
        <v>13563</v>
      </c>
      <c r="AB23" s="56">
        <v>13628</v>
      </c>
      <c r="AC23" s="56">
        <v>8647</v>
      </c>
      <c r="AD23" s="56">
        <v>8787</v>
      </c>
      <c r="AE23" s="56">
        <v>16167</v>
      </c>
      <c r="AF23" s="56">
        <v>17276</v>
      </c>
    </row>
    <row r="24" spans="2:38" ht="19.5" customHeight="1" x14ac:dyDescent="0.2">
      <c r="B24" s="229"/>
      <c r="C24" s="229"/>
      <c r="D24" s="229"/>
      <c r="E24" s="229"/>
      <c r="F24" s="229"/>
      <c r="G24" s="229"/>
      <c r="H24" s="229"/>
      <c r="I24" s="229"/>
      <c r="J24" s="229"/>
      <c r="K24" s="229"/>
      <c r="L24" s="229"/>
      <c r="M24" s="229"/>
      <c r="N24" s="229"/>
      <c r="O24" s="229"/>
      <c r="P24" s="229"/>
      <c r="Q24" s="229"/>
      <c r="R24" s="229"/>
      <c r="S24" s="229"/>
      <c r="T24" s="229"/>
      <c r="U24" s="229"/>
      <c r="V24" s="229"/>
      <c r="W24" s="229"/>
      <c r="X24" s="229"/>
      <c r="Y24" s="229"/>
      <c r="Z24" s="229"/>
      <c r="AA24" s="229"/>
      <c r="AB24" s="229"/>
      <c r="AC24" s="229"/>
      <c r="AD24" s="229"/>
      <c r="AE24" s="229"/>
      <c r="AF24" s="230"/>
    </row>
    <row r="25" spans="2:38" ht="21" customHeight="1" x14ac:dyDescent="0.2">
      <c r="C25" s="18"/>
      <c r="G25" s="18"/>
      <c r="T25" s="75"/>
      <c r="U25" s="76"/>
      <c r="V25" s="76"/>
      <c r="W25" s="76"/>
      <c r="X25" s="76"/>
      <c r="Y25" s="76"/>
      <c r="Z25" s="76"/>
      <c r="AA25" s="78"/>
      <c r="AB25" s="77"/>
      <c r="AC25" s="77"/>
      <c r="AD25" s="77"/>
      <c r="AE25" s="77"/>
      <c r="AF25" s="77"/>
      <c r="AG25" s="77"/>
      <c r="AH25" s="77"/>
      <c r="AI25" s="77"/>
      <c r="AJ25" s="77"/>
      <c r="AK25" s="77"/>
      <c r="AL25" s="77"/>
    </row>
    <row r="26" spans="2:38" ht="39" customHeight="1" x14ac:dyDescent="0.2">
      <c r="B26" s="57"/>
      <c r="C26" s="57"/>
      <c r="D26" s="57"/>
      <c r="E26" s="57"/>
      <c r="F26"/>
      <c r="G26"/>
      <c r="H26"/>
      <c r="I26"/>
      <c r="J26"/>
      <c r="K26"/>
      <c r="L26"/>
      <c r="M26"/>
      <c r="N26"/>
      <c r="O26"/>
      <c r="P26"/>
      <c r="Q26"/>
      <c r="R26"/>
      <c r="S26"/>
      <c r="T26"/>
      <c r="U26"/>
      <c r="V26"/>
      <c r="W26"/>
      <c r="X26"/>
      <c r="Y26"/>
      <c r="Z26"/>
      <c r="AA26"/>
      <c r="AB26"/>
      <c r="AC26"/>
      <c r="AD26"/>
      <c r="AE26" s="76"/>
      <c r="AF26" s="76"/>
    </row>
    <row r="28" spans="2:38" ht="39" customHeight="1" thickBot="1" x14ac:dyDescent="0.25">
      <c r="C28" s="38" t="s">
        <v>202</v>
      </c>
      <c r="D28" s="38" t="s">
        <v>203</v>
      </c>
      <c r="E28" s="38" t="s">
        <v>204</v>
      </c>
      <c r="F28" s="60" t="s">
        <v>205</v>
      </c>
      <c r="G28" s="38" t="s">
        <v>206</v>
      </c>
      <c r="H28" s="38" t="s">
        <v>207</v>
      </c>
      <c r="I28" s="38" t="s">
        <v>208</v>
      </c>
      <c r="J28" s="60" t="s">
        <v>209</v>
      </c>
      <c r="K28" s="38" t="s">
        <v>210</v>
      </c>
      <c r="L28" s="38" t="s">
        <v>211</v>
      </c>
      <c r="M28" s="38" t="s">
        <v>212</v>
      </c>
      <c r="N28" s="60" t="s">
        <v>213</v>
      </c>
      <c r="O28" s="38" t="s">
        <v>214</v>
      </c>
      <c r="P28" s="38" t="s">
        <v>215</v>
      </c>
      <c r="Q28" s="38" t="s">
        <v>216</v>
      </c>
      <c r="R28" s="60" t="s">
        <v>217</v>
      </c>
      <c r="S28" s="38" t="s">
        <v>218</v>
      </c>
      <c r="T28" s="38" t="s">
        <v>219</v>
      </c>
      <c r="U28" s="38" t="s">
        <v>220</v>
      </c>
      <c r="V28" s="60" t="s">
        <v>221</v>
      </c>
      <c r="W28" s="38" t="s">
        <v>222</v>
      </c>
      <c r="X28" s="38" t="s">
        <v>223</v>
      </c>
      <c r="Y28" s="38" t="s">
        <v>224</v>
      </c>
      <c r="Z28" s="60" t="s">
        <v>225</v>
      </c>
      <c r="AA28" s="38" t="s">
        <v>326</v>
      </c>
      <c r="AB28" s="38" t="s">
        <v>331</v>
      </c>
    </row>
    <row r="29" spans="2:38" ht="17.100000000000001" customHeight="1" thickBot="1" x14ac:dyDescent="0.25">
      <c r="B29" s="53" t="s">
        <v>177</v>
      </c>
      <c r="C29" s="68">
        <f t="shared" ref="C29:C40" si="2">+(G6-C6)/C6</f>
        <v>0.38461538461538464</v>
      </c>
      <c r="D29" s="68">
        <f t="shared" ref="D29:D40" si="3">+(H6-D6)/D6</f>
        <v>0.12257405515832483</v>
      </c>
      <c r="E29" s="68">
        <f t="shared" ref="E29:E40" si="4">+(I6-E6)/E6</f>
        <v>0.21467391304347827</v>
      </c>
      <c r="F29" s="68">
        <f t="shared" ref="F29:F40" si="5">+(J6-F6)/F6</f>
        <v>0.20127118644067796</v>
      </c>
      <c r="G29" s="68">
        <f t="shared" ref="G29:G40" si="6">+(K6-G6)/G6</f>
        <v>0.30815972222222221</v>
      </c>
      <c r="H29" s="69">
        <f t="shared" ref="H29:S46" si="7">+(L6-H6)/H6</f>
        <v>0.66606005459508644</v>
      </c>
      <c r="I29" s="69">
        <f t="shared" si="7"/>
        <v>0.57829977628635343</v>
      </c>
      <c r="J29" s="69">
        <f t="shared" si="7"/>
        <v>0.88447971781305113</v>
      </c>
      <c r="K29" s="69">
        <f t="shared" si="7"/>
        <v>0.72926343729263432</v>
      </c>
      <c r="L29" s="69">
        <f t="shared" si="7"/>
        <v>0.4811578372474058</v>
      </c>
      <c r="M29" s="69">
        <f t="shared" si="7"/>
        <v>0.37278525868178597</v>
      </c>
      <c r="N29" s="69">
        <f t="shared" si="7"/>
        <v>0.22087037903603182</v>
      </c>
      <c r="O29" s="69">
        <f t="shared" si="7"/>
        <v>0.25556408288564852</v>
      </c>
      <c r="P29" s="69">
        <f t="shared" si="7"/>
        <v>0.42367256637168144</v>
      </c>
      <c r="Q29" s="69">
        <f t="shared" si="7"/>
        <v>0.43882292204439854</v>
      </c>
      <c r="R29" s="69">
        <f t="shared" si="7"/>
        <v>0.46301264852433882</v>
      </c>
      <c r="S29" s="69">
        <f t="shared" si="7"/>
        <v>-2.9645476772616138E-2</v>
      </c>
      <c r="T29" s="69">
        <f>+(X6-T6)/T6</f>
        <v>-7.4851074851074853E-2</v>
      </c>
      <c r="U29" s="69">
        <v>0.2378902045209903</v>
      </c>
      <c r="V29" s="69">
        <v>-8.5145402148283991E-2</v>
      </c>
      <c r="W29" s="68">
        <v>3.2440944881889762E-2</v>
      </c>
      <c r="X29" s="68">
        <v>-5.1791713325867864E-2</v>
      </c>
      <c r="Y29" s="68">
        <v>-0.21072463768115943</v>
      </c>
      <c r="Z29" s="68">
        <v>6.3573883161512024E-2</v>
      </c>
      <c r="AA29" s="35">
        <f t="shared" ref="AA29:AB46" si="8">+(AE6-AA6)/AA6</f>
        <v>-0.11115825201527366</v>
      </c>
      <c r="AB29" s="35">
        <f t="shared" si="8"/>
        <v>-0.11096718480138169</v>
      </c>
    </row>
    <row r="30" spans="2:38" ht="17.100000000000001" customHeight="1" thickBot="1" x14ac:dyDescent="0.25">
      <c r="B30" s="53" t="s">
        <v>178</v>
      </c>
      <c r="C30" s="69">
        <f t="shared" si="2"/>
        <v>-0.2271062271062271</v>
      </c>
      <c r="D30" s="69">
        <f t="shared" si="3"/>
        <v>0.22510822510822512</v>
      </c>
      <c r="E30" s="69">
        <f t="shared" si="4"/>
        <v>7.0652173913043473E-2</v>
      </c>
      <c r="F30" s="69">
        <f t="shared" si="5"/>
        <v>-3.7037037037037035E-2</v>
      </c>
      <c r="G30" s="69">
        <f t="shared" si="6"/>
        <v>0.43601895734597157</v>
      </c>
      <c r="H30" s="69">
        <f t="shared" si="7"/>
        <v>0.65724381625441697</v>
      </c>
      <c r="I30" s="69">
        <f t="shared" si="7"/>
        <v>0.28934010152284262</v>
      </c>
      <c r="J30" s="69">
        <f t="shared" si="7"/>
        <v>1.3626373626373627</v>
      </c>
      <c r="K30" s="69">
        <f t="shared" si="7"/>
        <v>0.60066006600660071</v>
      </c>
      <c r="L30" s="69">
        <f t="shared" si="7"/>
        <v>0.11513859275053305</v>
      </c>
      <c r="M30" s="69">
        <f t="shared" si="7"/>
        <v>0.22047244094488189</v>
      </c>
      <c r="N30" s="69">
        <f t="shared" si="7"/>
        <v>-0.25348837209302327</v>
      </c>
      <c r="O30" s="69">
        <f t="shared" si="7"/>
        <v>0.28247422680412371</v>
      </c>
      <c r="P30" s="69">
        <f t="shared" si="7"/>
        <v>0.11663479923518165</v>
      </c>
      <c r="Q30" s="69">
        <f t="shared" si="7"/>
        <v>-0.25161290322580643</v>
      </c>
      <c r="R30" s="69">
        <f t="shared" si="7"/>
        <v>0.30218068535825543</v>
      </c>
      <c r="S30" s="69">
        <f t="shared" si="7"/>
        <v>-0.4437299035369775</v>
      </c>
      <c r="T30" s="69">
        <f t="shared" ref="T30:T46" si="9">+(X7-T7)/T7</f>
        <v>-0.3458904109589041</v>
      </c>
      <c r="U30" s="69">
        <v>0.10775862068965517</v>
      </c>
      <c r="V30" s="69">
        <v>-7.4162679425837319E-2</v>
      </c>
      <c r="W30" s="69">
        <v>0.23699421965317918</v>
      </c>
      <c r="X30" s="69">
        <v>2.0942408376963352E-2</v>
      </c>
      <c r="Y30" s="69">
        <v>0.22957198443579765</v>
      </c>
      <c r="Z30" s="69">
        <v>-0.11369509043927649</v>
      </c>
      <c r="AA30" s="35">
        <f t="shared" si="8"/>
        <v>6.0897435897435896E-2</v>
      </c>
      <c r="AB30" s="35">
        <f t="shared" si="8"/>
        <v>0.12328767123287671</v>
      </c>
    </row>
    <row r="31" spans="2:38" ht="17.100000000000001" customHeight="1" thickBot="1" x14ac:dyDescent="0.25">
      <c r="B31" s="53" t="s">
        <v>179</v>
      </c>
      <c r="C31" s="69">
        <f t="shared" si="2"/>
        <v>3.7413793103448274</v>
      </c>
      <c r="D31" s="69">
        <f t="shared" si="3"/>
        <v>0.47428571428571431</v>
      </c>
      <c r="E31" s="69">
        <f t="shared" si="4"/>
        <v>0.34931506849315069</v>
      </c>
      <c r="F31" s="69">
        <f t="shared" si="5"/>
        <v>0.70987654320987659</v>
      </c>
      <c r="G31" s="69">
        <f t="shared" si="6"/>
        <v>1.0218181818181817</v>
      </c>
      <c r="H31" s="69">
        <f t="shared" si="7"/>
        <v>0.50387596899224807</v>
      </c>
      <c r="I31" s="69">
        <f t="shared" si="7"/>
        <v>-7.1065989847715741E-2</v>
      </c>
      <c r="J31" s="69">
        <f t="shared" si="7"/>
        <v>0.52346570397111913</v>
      </c>
      <c r="K31" s="69">
        <f t="shared" si="7"/>
        <v>-0.18345323741007194</v>
      </c>
      <c r="L31" s="69">
        <f t="shared" si="7"/>
        <v>0.10309278350515463</v>
      </c>
      <c r="M31" s="69">
        <f t="shared" si="7"/>
        <v>0.19125683060109289</v>
      </c>
      <c r="N31" s="69">
        <f t="shared" si="7"/>
        <v>0.82938388625592419</v>
      </c>
      <c r="O31" s="69">
        <f t="shared" si="7"/>
        <v>0.29295154185022027</v>
      </c>
      <c r="P31" s="69">
        <f t="shared" si="7"/>
        <v>0.25233644859813081</v>
      </c>
      <c r="Q31" s="69">
        <f t="shared" si="7"/>
        <v>0.74311926605504586</v>
      </c>
      <c r="R31" s="69">
        <f t="shared" si="7"/>
        <v>-0.27979274611398963</v>
      </c>
      <c r="S31" s="69">
        <f t="shared" si="7"/>
        <v>-0.37649063032367974</v>
      </c>
      <c r="T31" s="69">
        <f t="shared" si="9"/>
        <v>-0.3824626865671642</v>
      </c>
      <c r="U31" s="69">
        <v>-0.22368421052631579</v>
      </c>
      <c r="V31" s="69">
        <v>-0.18525179856115107</v>
      </c>
      <c r="W31" s="69">
        <v>0.30601092896174864</v>
      </c>
      <c r="X31" s="69">
        <v>0.23564954682779457</v>
      </c>
      <c r="Y31" s="69">
        <v>9.152542372881356E-2</v>
      </c>
      <c r="Z31" s="69">
        <v>3.5320088300220751E-2</v>
      </c>
      <c r="AA31" s="35">
        <f t="shared" si="8"/>
        <v>0.24378109452736318</v>
      </c>
      <c r="AB31" s="35">
        <f t="shared" si="8"/>
        <v>0.48275862068965519</v>
      </c>
    </row>
    <row r="32" spans="2:38" ht="17.100000000000001" customHeight="1" thickBot="1" x14ac:dyDescent="0.25">
      <c r="B32" s="53" t="s">
        <v>180</v>
      </c>
      <c r="C32" s="69">
        <f t="shared" si="2"/>
        <v>0.9320987654320988</v>
      </c>
      <c r="D32" s="69">
        <f t="shared" si="3"/>
        <v>0.33401430030643514</v>
      </c>
      <c r="E32" s="69">
        <f t="shared" si="4"/>
        <v>0.4938080495356037</v>
      </c>
      <c r="F32" s="69">
        <f t="shared" si="5"/>
        <v>0.24040920716112532</v>
      </c>
      <c r="G32" s="69">
        <f t="shared" si="6"/>
        <v>0.12992545260915869</v>
      </c>
      <c r="H32" s="69">
        <f t="shared" si="7"/>
        <v>-0.21898928024502298</v>
      </c>
      <c r="I32" s="69">
        <f t="shared" si="7"/>
        <v>-0.51191709844559585</v>
      </c>
      <c r="J32" s="69">
        <f t="shared" si="7"/>
        <v>-0.59896907216494844</v>
      </c>
      <c r="K32" s="69">
        <f t="shared" si="7"/>
        <v>3.2987747408105561E-2</v>
      </c>
      <c r="L32" s="69">
        <f t="shared" si="7"/>
        <v>-2.5490196078431372E-2</v>
      </c>
      <c r="M32" s="69">
        <f t="shared" si="7"/>
        <v>0.31847133757961782</v>
      </c>
      <c r="N32" s="69">
        <f t="shared" si="7"/>
        <v>1.4293059125964009</v>
      </c>
      <c r="O32" s="69">
        <f t="shared" si="7"/>
        <v>-6.8430656934306569E-2</v>
      </c>
      <c r="P32" s="69">
        <f t="shared" si="7"/>
        <v>-9.3561368209255535E-2</v>
      </c>
      <c r="Q32" s="69">
        <f t="shared" si="7"/>
        <v>-7.5684380032206122E-2</v>
      </c>
      <c r="R32" s="69">
        <f t="shared" si="7"/>
        <v>-1.164021164021164E-2</v>
      </c>
      <c r="S32" s="69">
        <f t="shared" si="7"/>
        <v>-0.16846229187071499</v>
      </c>
      <c r="T32" s="69">
        <f t="shared" si="9"/>
        <v>-7.9911209766925645E-2</v>
      </c>
      <c r="U32" s="69">
        <v>-1.3937282229965157E-2</v>
      </c>
      <c r="V32" s="69">
        <v>-9.421841541755889E-2</v>
      </c>
      <c r="W32" s="69">
        <v>1.4134275618374558E-2</v>
      </c>
      <c r="X32" s="69">
        <v>-1.0856453558504222E-2</v>
      </c>
      <c r="Y32" s="69">
        <v>9.8939929328621903E-2</v>
      </c>
      <c r="Z32" s="69">
        <v>-8.2742316784869971E-2</v>
      </c>
      <c r="AA32" s="35">
        <f t="shared" si="8"/>
        <v>-0.28336221837088388</v>
      </c>
      <c r="AB32" s="35">
        <f t="shared" si="8"/>
        <v>0.75493421052631582</v>
      </c>
    </row>
    <row r="33" spans="2:43" ht="17.100000000000001" customHeight="1" thickBot="1" x14ac:dyDescent="0.25">
      <c r="B33" s="53" t="s">
        <v>181</v>
      </c>
      <c r="C33" s="69">
        <f t="shared" si="2"/>
        <v>1.39</v>
      </c>
      <c r="D33" s="69">
        <f t="shared" si="3"/>
        <v>-0.70281690140845066</v>
      </c>
      <c r="E33" s="69">
        <f t="shared" si="4"/>
        <v>-0.70612244897959187</v>
      </c>
      <c r="F33" s="69">
        <f t="shared" si="5"/>
        <v>-5.627705627705628E-2</v>
      </c>
      <c r="G33" s="69">
        <f t="shared" si="6"/>
        <v>1.6736401673640166E-2</v>
      </c>
      <c r="H33" s="69">
        <f t="shared" si="7"/>
        <v>0.7109004739336493</v>
      </c>
      <c r="I33" s="69">
        <f t="shared" si="7"/>
        <v>0.4236111111111111</v>
      </c>
      <c r="J33" s="69">
        <f t="shared" si="7"/>
        <v>-0.12844036697247707</v>
      </c>
      <c r="K33" s="69">
        <f t="shared" si="7"/>
        <v>0.54320987654320985</v>
      </c>
      <c r="L33" s="69">
        <f t="shared" si="7"/>
        <v>2.4930747922437674E-2</v>
      </c>
      <c r="M33" s="69">
        <f t="shared" si="7"/>
        <v>0.13170731707317074</v>
      </c>
      <c r="N33" s="69">
        <f t="shared" si="7"/>
        <v>0.38421052631578945</v>
      </c>
      <c r="O33" s="69">
        <f t="shared" si="7"/>
        <v>-0.08</v>
      </c>
      <c r="P33" s="69">
        <f t="shared" si="7"/>
        <v>9.45945945945946E-2</v>
      </c>
      <c r="Q33" s="69">
        <f t="shared" si="7"/>
        <v>-2.1551724137931036E-2</v>
      </c>
      <c r="R33" s="69">
        <f t="shared" si="7"/>
        <v>0.28897338403041822</v>
      </c>
      <c r="S33" s="69">
        <f t="shared" si="7"/>
        <v>0.42318840579710143</v>
      </c>
      <c r="T33" s="69">
        <f t="shared" si="9"/>
        <v>-0.33333333333333331</v>
      </c>
      <c r="U33" s="69">
        <v>-0.36123348017621143</v>
      </c>
      <c r="V33" s="69">
        <v>-0.33923303834808261</v>
      </c>
      <c r="W33" s="69">
        <v>-0.49490835030549896</v>
      </c>
      <c r="X33" s="69">
        <v>-5.9259259259259262E-2</v>
      </c>
      <c r="Y33" s="69">
        <v>0.62068965517241381</v>
      </c>
      <c r="Z33" s="69">
        <v>0.1875</v>
      </c>
      <c r="AA33" s="35">
        <f t="shared" si="8"/>
        <v>1.9621621621621621</v>
      </c>
      <c r="AB33" s="35">
        <f t="shared" si="8"/>
        <v>1.3818181818181818</v>
      </c>
    </row>
    <row r="34" spans="2:43" ht="17.100000000000001" customHeight="1" thickBot="1" x14ac:dyDescent="0.25">
      <c r="B34" s="53" t="s">
        <v>182</v>
      </c>
      <c r="C34" s="69">
        <f t="shared" si="2"/>
        <v>0.95918367346938771</v>
      </c>
      <c r="D34" s="69">
        <f t="shared" si="3"/>
        <v>0.28169014084507044</v>
      </c>
      <c r="E34" s="69">
        <f t="shared" si="4"/>
        <v>0.15517241379310345</v>
      </c>
      <c r="F34" s="69">
        <f t="shared" si="5"/>
        <v>0.125</v>
      </c>
      <c r="G34" s="69">
        <f t="shared" si="6"/>
        <v>0.22916666666666666</v>
      </c>
      <c r="H34" s="69">
        <f t="shared" si="7"/>
        <v>0.43956043956043955</v>
      </c>
      <c r="I34" s="69">
        <f t="shared" si="7"/>
        <v>-0.1044776119402985</v>
      </c>
      <c r="J34" s="69">
        <f t="shared" si="7"/>
        <v>0.40740740740740738</v>
      </c>
      <c r="K34" s="69">
        <f t="shared" si="7"/>
        <v>7.6271186440677971E-2</v>
      </c>
      <c r="L34" s="69">
        <f t="shared" si="7"/>
        <v>0</v>
      </c>
      <c r="M34" s="69">
        <f t="shared" si="7"/>
        <v>0.43333333333333335</v>
      </c>
      <c r="N34" s="69">
        <f t="shared" si="7"/>
        <v>-4.3859649122807015E-2</v>
      </c>
      <c r="O34" s="69">
        <f t="shared" si="7"/>
        <v>7.0866141732283464E-2</v>
      </c>
      <c r="P34" s="69">
        <f t="shared" si="7"/>
        <v>3.0534351145038167E-2</v>
      </c>
      <c r="Q34" s="69">
        <f t="shared" si="7"/>
        <v>-0.16279069767441862</v>
      </c>
      <c r="R34" s="69">
        <f t="shared" si="7"/>
        <v>-2.7522935779816515E-2</v>
      </c>
      <c r="S34" s="69">
        <f t="shared" si="7"/>
        <v>-0.19852941176470587</v>
      </c>
      <c r="T34" s="69">
        <f t="shared" si="9"/>
        <v>-0.23703703703703705</v>
      </c>
      <c r="U34" s="69">
        <v>8.3333333333333329E-2</v>
      </c>
      <c r="V34" s="69">
        <v>-4.716981132075472E-2</v>
      </c>
      <c r="W34" s="69">
        <v>-3.669724770642202E-2</v>
      </c>
      <c r="X34" s="69">
        <v>7.7669902912621352E-2</v>
      </c>
      <c r="Y34" s="69">
        <v>0.23076923076923078</v>
      </c>
      <c r="Z34" s="69">
        <v>-0.16831683168316833</v>
      </c>
      <c r="AA34" s="35">
        <f t="shared" si="8"/>
        <v>-0.10344827586206896</v>
      </c>
      <c r="AB34" s="35">
        <f t="shared" si="8"/>
        <v>0.5</v>
      </c>
    </row>
    <row r="35" spans="2:43" ht="17.100000000000001" customHeight="1" thickBot="1" x14ac:dyDescent="0.25">
      <c r="B35" s="53" t="s">
        <v>183</v>
      </c>
      <c r="C35" s="69">
        <f t="shared" si="2"/>
        <v>1.9463087248322148</v>
      </c>
      <c r="D35" s="69">
        <f t="shared" si="3"/>
        <v>0.16151202749140894</v>
      </c>
      <c r="E35" s="69">
        <f>+(I12-E12)/E12</f>
        <v>8.7912087912087919E-2</v>
      </c>
      <c r="F35" s="69">
        <f t="shared" si="5"/>
        <v>6.3888888888888884E-2</v>
      </c>
      <c r="G35" s="69">
        <f t="shared" si="6"/>
        <v>-0.10250569476082004</v>
      </c>
      <c r="H35" s="69">
        <f t="shared" si="7"/>
        <v>0.91420118343195267</v>
      </c>
      <c r="I35" s="69">
        <f t="shared" si="7"/>
        <v>0.50841750841750843</v>
      </c>
      <c r="J35" s="69">
        <f t="shared" si="7"/>
        <v>0.49869451697127937</v>
      </c>
      <c r="K35" s="69">
        <f t="shared" si="7"/>
        <v>0.59390862944162437</v>
      </c>
      <c r="L35" s="69">
        <f t="shared" si="7"/>
        <v>7.4188562596599686E-2</v>
      </c>
      <c r="M35" s="69">
        <f t="shared" si="7"/>
        <v>4.2410714285714288E-2</v>
      </c>
      <c r="N35" s="69">
        <f t="shared" si="7"/>
        <v>0.13240418118466898</v>
      </c>
      <c r="O35" s="69">
        <f t="shared" si="7"/>
        <v>0.33757961783439489</v>
      </c>
      <c r="P35" s="69">
        <f t="shared" si="7"/>
        <v>0.22733812949640289</v>
      </c>
      <c r="Q35" s="69">
        <f t="shared" si="7"/>
        <v>0.1670235546038544</v>
      </c>
      <c r="R35" s="69">
        <f t="shared" si="7"/>
        <v>4.4615384615384612E-2</v>
      </c>
      <c r="S35" s="69">
        <f t="shared" si="7"/>
        <v>-0.16904761904761906</v>
      </c>
      <c r="T35" s="69">
        <f t="shared" si="9"/>
        <v>-0.30363423212192264</v>
      </c>
      <c r="U35" s="69">
        <v>-0.26055045871559634</v>
      </c>
      <c r="V35" s="69">
        <v>-0.17820324005891017</v>
      </c>
      <c r="W35" s="69">
        <v>-7.0200573065902577E-2</v>
      </c>
      <c r="X35" s="69">
        <v>-0.22727272727272727</v>
      </c>
      <c r="Y35" s="69">
        <v>7.4441687344913146E-2</v>
      </c>
      <c r="Z35" s="69">
        <v>9.1397849462365593E-2</v>
      </c>
      <c r="AA35" s="35">
        <f t="shared" si="8"/>
        <v>-0.13291139240506328</v>
      </c>
      <c r="AB35" s="35">
        <f t="shared" si="8"/>
        <v>-0.20079522862823063</v>
      </c>
    </row>
    <row r="36" spans="2:43" ht="17.100000000000001" customHeight="1" thickBot="1" x14ac:dyDescent="0.25">
      <c r="B36" s="53" t="s">
        <v>226</v>
      </c>
      <c r="C36" s="69">
        <f t="shared" si="2"/>
        <v>1.8769230769230769</v>
      </c>
      <c r="D36" s="69">
        <f t="shared" si="3"/>
        <v>-3.864734299516908E-2</v>
      </c>
      <c r="E36" s="69">
        <f t="shared" si="4"/>
        <v>0.35087719298245612</v>
      </c>
      <c r="F36" s="69">
        <f t="shared" si="5"/>
        <v>5.1813471502590676E-3</v>
      </c>
      <c r="G36" s="69">
        <f t="shared" si="6"/>
        <v>0.32085561497326204</v>
      </c>
      <c r="H36" s="69">
        <f t="shared" si="7"/>
        <v>0.44723618090452261</v>
      </c>
      <c r="I36" s="69">
        <f t="shared" si="7"/>
        <v>0.52597402597402598</v>
      </c>
      <c r="J36" s="69">
        <f t="shared" si="7"/>
        <v>0.43814432989690721</v>
      </c>
      <c r="K36" s="69">
        <f t="shared" si="7"/>
        <v>0.31578947368421051</v>
      </c>
      <c r="L36" s="69">
        <f t="shared" si="7"/>
        <v>7.9861111111111105E-2</v>
      </c>
      <c r="M36" s="69">
        <f t="shared" si="7"/>
        <v>-0.20425531914893616</v>
      </c>
      <c r="N36" s="69">
        <f t="shared" si="7"/>
        <v>0.12903225806451613</v>
      </c>
      <c r="O36" s="69">
        <f t="shared" si="7"/>
        <v>0.11384615384615385</v>
      </c>
      <c r="P36" s="69">
        <f t="shared" si="7"/>
        <v>0</v>
      </c>
      <c r="Q36" s="69">
        <f t="shared" si="7"/>
        <v>2.1390374331550801E-2</v>
      </c>
      <c r="R36" s="69">
        <f t="shared" si="7"/>
        <v>-0.10793650793650794</v>
      </c>
      <c r="S36" s="69">
        <f t="shared" si="7"/>
        <v>-0.16574585635359115</v>
      </c>
      <c r="T36" s="69">
        <f t="shared" si="9"/>
        <v>-0.13183279742765272</v>
      </c>
      <c r="U36" s="69">
        <v>-0.14659685863874344</v>
      </c>
      <c r="V36" s="69">
        <v>-0.20996441281138789</v>
      </c>
      <c r="W36" s="69">
        <v>-0.14238410596026491</v>
      </c>
      <c r="X36" s="69">
        <v>4.4444444444444446E-2</v>
      </c>
      <c r="Y36" s="69">
        <v>7.9754601226993863E-2</v>
      </c>
      <c r="Z36" s="69">
        <v>0.1036036036036036</v>
      </c>
      <c r="AA36" s="35">
        <f t="shared" si="8"/>
        <v>-0.29528535980148884</v>
      </c>
      <c r="AB36" s="35">
        <f t="shared" si="8"/>
        <v>9.375E-2</v>
      </c>
    </row>
    <row r="37" spans="2:43" ht="17.100000000000001" customHeight="1" thickBot="1" x14ac:dyDescent="0.25">
      <c r="B37" s="53" t="s">
        <v>185</v>
      </c>
      <c r="C37" s="69">
        <f t="shared" si="2"/>
        <v>0.37136929460580914</v>
      </c>
      <c r="D37" s="69">
        <f t="shared" si="3"/>
        <v>0.3180952380952381</v>
      </c>
      <c r="E37" s="69">
        <f t="shared" si="4"/>
        <v>0.5720461095100865</v>
      </c>
      <c r="F37" s="69">
        <f t="shared" si="5"/>
        <v>0.25123152709359609</v>
      </c>
      <c r="G37" s="69">
        <f t="shared" si="6"/>
        <v>0.35627836611195157</v>
      </c>
      <c r="H37" s="69">
        <f t="shared" si="7"/>
        <v>0.30202312138728321</v>
      </c>
      <c r="I37" s="69">
        <f t="shared" si="7"/>
        <v>6.4161319890009172E-2</v>
      </c>
      <c r="J37" s="69">
        <f t="shared" si="7"/>
        <v>0.23950131233595801</v>
      </c>
      <c r="K37" s="69">
        <f t="shared" si="7"/>
        <v>7.3619631901840496E-2</v>
      </c>
      <c r="L37" s="69">
        <f t="shared" si="7"/>
        <v>8.324084350721421E-2</v>
      </c>
      <c r="M37" s="69">
        <f t="shared" si="7"/>
        <v>-8.3548664944013779E-2</v>
      </c>
      <c r="N37" s="69">
        <f t="shared" si="7"/>
        <v>-2.170460561143462E-2</v>
      </c>
      <c r="O37" s="69">
        <f t="shared" si="7"/>
        <v>-2.6493506493506493E-2</v>
      </c>
      <c r="P37" s="69">
        <f t="shared" si="7"/>
        <v>-7.6331967213114749E-2</v>
      </c>
      <c r="Q37" s="69">
        <f t="shared" si="7"/>
        <v>-1.3157894736842105E-2</v>
      </c>
      <c r="R37" s="69">
        <f t="shared" si="7"/>
        <v>-0.10227272727272728</v>
      </c>
      <c r="S37" s="69">
        <f t="shared" si="7"/>
        <v>-4.3223052294557099E-2</v>
      </c>
      <c r="T37" s="69">
        <f t="shared" si="9"/>
        <v>-7.8202995008319467E-2</v>
      </c>
      <c r="U37" s="79">
        <v>-7.7142857142857138E-2</v>
      </c>
      <c r="V37" s="79">
        <v>-8.1374321880650996E-2</v>
      </c>
      <c r="W37" s="79">
        <v>0.23201338538761851</v>
      </c>
      <c r="X37" s="79">
        <v>0.48074608904933813</v>
      </c>
      <c r="Y37" s="79">
        <v>0.23529411764705882</v>
      </c>
      <c r="Z37" s="79">
        <v>0.22506561679790027</v>
      </c>
      <c r="AA37" s="35">
        <f t="shared" si="8"/>
        <v>1.0156799999999999</v>
      </c>
      <c r="AB37" s="35">
        <f t="shared" si="8"/>
        <v>0.16802688430148824</v>
      </c>
    </row>
    <row r="38" spans="2:43" ht="17.100000000000001" customHeight="1" thickBot="1" x14ac:dyDescent="0.25">
      <c r="B38" s="53" t="s">
        <v>186</v>
      </c>
      <c r="C38" s="69">
        <f t="shared" si="2"/>
        <v>0.56843940714908459</v>
      </c>
      <c r="D38" s="69">
        <f t="shared" si="3"/>
        <v>0.11269430051813471</v>
      </c>
      <c r="E38" s="69">
        <f t="shared" si="4"/>
        <v>0.2191358024691358</v>
      </c>
      <c r="F38" s="69">
        <f t="shared" si="5"/>
        <v>0.38042620363062352</v>
      </c>
      <c r="G38" s="69">
        <f t="shared" si="6"/>
        <v>0.36131183991106169</v>
      </c>
      <c r="H38" s="69">
        <f t="shared" si="7"/>
        <v>0.62630966239813735</v>
      </c>
      <c r="I38" s="69">
        <f t="shared" si="7"/>
        <v>0.67426160337552743</v>
      </c>
      <c r="J38" s="69">
        <f t="shared" si="7"/>
        <v>0.53916523727844479</v>
      </c>
      <c r="K38" s="69">
        <f t="shared" si="7"/>
        <v>0.38587178440179665</v>
      </c>
      <c r="L38" s="69">
        <f t="shared" si="7"/>
        <v>0.40551181102362205</v>
      </c>
      <c r="M38" s="69">
        <f t="shared" si="7"/>
        <v>0.40977822580645162</v>
      </c>
      <c r="N38" s="69">
        <f t="shared" si="7"/>
        <v>0.33469539375928675</v>
      </c>
      <c r="O38" s="69">
        <f t="shared" si="7"/>
        <v>0.34413671184443134</v>
      </c>
      <c r="P38" s="69">
        <f t="shared" si="7"/>
        <v>0.22434428316781257</v>
      </c>
      <c r="Q38" s="69">
        <f t="shared" si="7"/>
        <v>0.10618519842688595</v>
      </c>
      <c r="R38" s="69">
        <f t="shared" si="7"/>
        <v>-5.5663790704146951E-4</v>
      </c>
      <c r="S38" s="69">
        <f t="shared" si="7"/>
        <v>-0.16944322665497588</v>
      </c>
      <c r="T38" s="69">
        <f t="shared" si="9"/>
        <v>-0.15536605657237937</v>
      </c>
      <c r="U38" s="69">
        <v>-0.12508080155138979</v>
      </c>
      <c r="V38" s="69">
        <v>-1.0582010582010581E-2</v>
      </c>
      <c r="W38" s="69">
        <v>-6.51887041435735E-2</v>
      </c>
      <c r="X38" s="69">
        <v>-6.0083723220881555E-2</v>
      </c>
      <c r="Y38" s="69">
        <v>-9.2353158478019944E-3</v>
      </c>
      <c r="Z38" s="69">
        <v>-5.2913031241204618E-2</v>
      </c>
      <c r="AA38" s="35">
        <f t="shared" si="8"/>
        <v>-6.2470195517405819E-2</v>
      </c>
      <c r="AB38" s="35">
        <f t="shared" si="8"/>
        <v>5.3698074974670718E-2</v>
      </c>
    </row>
    <row r="39" spans="2:43" ht="17.100000000000001" customHeight="1" thickBot="1" x14ac:dyDescent="0.25">
      <c r="B39" s="53" t="s">
        <v>187</v>
      </c>
      <c r="C39" s="69">
        <f t="shared" si="2"/>
        <v>0.76190476190476186</v>
      </c>
      <c r="D39" s="69">
        <f t="shared" si="3"/>
        <v>0.7142857142857143</v>
      </c>
      <c r="E39" s="69">
        <f t="shared" si="4"/>
        <v>0.52631578947368418</v>
      </c>
      <c r="F39" s="69">
        <f t="shared" si="5"/>
        <v>2.564102564102564E-2</v>
      </c>
      <c r="G39" s="69">
        <f t="shared" si="6"/>
        <v>0.72972972972972971</v>
      </c>
      <c r="H39" s="69">
        <f t="shared" si="7"/>
        <v>0.52083333333333337</v>
      </c>
      <c r="I39" s="69">
        <f t="shared" si="7"/>
        <v>1.0344827586206897</v>
      </c>
      <c r="J39" s="69">
        <f t="shared" si="7"/>
        <v>1.2</v>
      </c>
      <c r="K39" s="69">
        <f t="shared" si="7"/>
        <v>0.609375</v>
      </c>
      <c r="L39" s="69">
        <f t="shared" si="7"/>
        <v>0.60273972602739723</v>
      </c>
      <c r="M39" s="69">
        <f t="shared" si="7"/>
        <v>0.4576271186440678</v>
      </c>
      <c r="N39" s="69">
        <f t="shared" si="7"/>
        <v>0.51136363636363635</v>
      </c>
      <c r="O39" s="69">
        <f t="shared" si="7"/>
        <v>0.37864077669902912</v>
      </c>
      <c r="P39" s="69">
        <f t="shared" si="7"/>
        <v>0.29914529914529914</v>
      </c>
      <c r="Q39" s="69">
        <f t="shared" si="7"/>
        <v>0.2558139534883721</v>
      </c>
      <c r="R39" s="69">
        <f t="shared" si="7"/>
        <v>0.21804511278195488</v>
      </c>
      <c r="S39" s="69">
        <f t="shared" si="7"/>
        <v>0</v>
      </c>
      <c r="T39" s="69">
        <f t="shared" si="9"/>
        <v>-0.19078947368421054</v>
      </c>
      <c r="U39" s="69">
        <v>-0.20370370370370369</v>
      </c>
      <c r="V39" s="69">
        <v>-0.22839506172839505</v>
      </c>
      <c r="W39" s="69">
        <v>0.10563380281690141</v>
      </c>
      <c r="X39" s="69">
        <v>0.38211382113821141</v>
      </c>
      <c r="Y39" s="69">
        <v>0.55813953488372092</v>
      </c>
      <c r="Z39" s="69">
        <v>0.28799999999999998</v>
      </c>
      <c r="AA39" s="35">
        <f t="shared" si="8"/>
        <v>0.2638888888888889</v>
      </c>
      <c r="AB39" s="35">
        <f t="shared" si="8"/>
        <v>4.7058823529411764E-2</v>
      </c>
    </row>
    <row r="40" spans="2:43" ht="17.100000000000001" customHeight="1" thickBot="1" x14ac:dyDescent="0.25">
      <c r="B40" s="53" t="s">
        <v>188</v>
      </c>
      <c r="C40" s="69">
        <f t="shared" si="2"/>
        <v>0.12857142857142856</v>
      </c>
      <c r="D40" s="69">
        <f t="shared" si="3"/>
        <v>0.27759197324414714</v>
      </c>
      <c r="E40" s="69">
        <f t="shared" si="4"/>
        <v>0.19796954314720813</v>
      </c>
      <c r="F40" s="69">
        <f t="shared" si="5"/>
        <v>3.9840637450199202E-2</v>
      </c>
      <c r="G40" s="69">
        <f t="shared" si="6"/>
        <v>0.47151898734177217</v>
      </c>
      <c r="H40" s="69">
        <f t="shared" si="7"/>
        <v>0.52879581151832455</v>
      </c>
      <c r="I40" s="69">
        <f t="shared" si="7"/>
        <v>0.61864406779661019</v>
      </c>
      <c r="J40" s="69">
        <f t="shared" si="7"/>
        <v>0.74712643678160917</v>
      </c>
      <c r="K40" s="69">
        <f t="shared" si="7"/>
        <v>0.2129032258064516</v>
      </c>
      <c r="L40" s="69">
        <f t="shared" si="7"/>
        <v>6.8493150684931503E-3</v>
      </c>
      <c r="M40" s="69">
        <f t="shared" si="7"/>
        <v>-0.17015706806282724</v>
      </c>
      <c r="N40" s="69">
        <f t="shared" si="7"/>
        <v>-8.771929824561403E-2</v>
      </c>
      <c r="O40" s="69">
        <f t="shared" si="7"/>
        <v>-6.5602836879432622E-2</v>
      </c>
      <c r="P40" s="69">
        <f t="shared" si="7"/>
        <v>-9.6938775510204078E-2</v>
      </c>
      <c r="Q40" s="69">
        <f t="shared" si="7"/>
        <v>-2.8391167192429023E-2</v>
      </c>
      <c r="R40" s="69">
        <f t="shared" si="7"/>
        <v>4.567307692307692E-2</v>
      </c>
      <c r="S40" s="69">
        <f t="shared" si="7"/>
        <v>-0.15180265654648956</v>
      </c>
      <c r="T40" s="69">
        <f t="shared" si="9"/>
        <v>-0.18455743879472694</v>
      </c>
      <c r="U40" s="69">
        <v>-6.1688311688311688E-2</v>
      </c>
      <c r="V40" s="69">
        <v>-4.5977011494252873E-2</v>
      </c>
      <c r="W40" s="69">
        <v>-8.948545861297539E-3</v>
      </c>
      <c r="X40" s="69">
        <v>0.13856812933025403</v>
      </c>
      <c r="Y40" s="69">
        <v>-1.0380622837370242E-2</v>
      </c>
      <c r="Z40" s="69">
        <v>0.16385542168674699</v>
      </c>
      <c r="AA40" s="35">
        <f t="shared" si="8"/>
        <v>-6.0498220640569395E-2</v>
      </c>
      <c r="AB40" s="35">
        <f t="shared" si="8"/>
        <v>-2.865329512893983E-2</v>
      </c>
    </row>
    <row r="41" spans="2:43" ht="17.100000000000001" customHeight="1" thickBot="1" x14ac:dyDescent="0.25">
      <c r="B41" s="53" t="s">
        <v>189</v>
      </c>
      <c r="C41" s="69">
        <f t="shared" ref="C41:C46" si="10">+(G18-C18)/C18</f>
        <v>0.77551020408163263</v>
      </c>
      <c r="D41" s="69">
        <f t="shared" ref="D41:G44" si="11">+(H18-D18)/D18</f>
        <v>0.48294573643410854</v>
      </c>
      <c r="E41" s="69">
        <f t="shared" si="11"/>
        <v>0.62392241379310343</v>
      </c>
      <c r="F41" s="69">
        <f t="shared" si="11"/>
        <v>0.38796229151559103</v>
      </c>
      <c r="G41" s="69">
        <f t="shared" si="11"/>
        <v>0.375</v>
      </c>
      <c r="H41" s="69">
        <f t="shared" ref="H41:H46" si="12">+(L18-H18)/H18</f>
        <v>0.26816518557239938</v>
      </c>
      <c r="I41" s="69">
        <f t="shared" si="7"/>
        <v>0.76575978765759789</v>
      </c>
      <c r="J41" s="69">
        <f t="shared" si="7"/>
        <v>0.74294670846394983</v>
      </c>
      <c r="K41" s="69">
        <f t="shared" si="7"/>
        <v>1.0496342737722049</v>
      </c>
      <c r="L41" s="69">
        <f t="shared" si="7"/>
        <v>0.48392415498763397</v>
      </c>
      <c r="M41" s="69">
        <f t="shared" si="7"/>
        <v>-4.6223224351747465E-2</v>
      </c>
      <c r="N41" s="69">
        <f t="shared" si="7"/>
        <v>-1.70863309352518E-2</v>
      </c>
      <c r="O41" s="69">
        <f t="shared" si="7"/>
        <v>4.7412694366556207E-2</v>
      </c>
      <c r="P41" s="69">
        <f t="shared" si="7"/>
        <v>3.7222222222222219E-2</v>
      </c>
      <c r="Q41" s="69">
        <f t="shared" si="7"/>
        <v>-0.10914105594956659</v>
      </c>
      <c r="R41" s="69">
        <f t="shared" si="7"/>
        <v>0.2644098810612992</v>
      </c>
      <c r="S41" s="69">
        <f t="shared" si="7"/>
        <v>-0.26575809199318567</v>
      </c>
      <c r="T41" s="69">
        <f t="shared" si="9"/>
        <v>-0.12694161756829137</v>
      </c>
      <c r="U41" s="69">
        <v>0.14772224679345422</v>
      </c>
      <c r="V41" s="69">
        <v>-0.32440906898215149</v>
      </c>
      <c r="W41" s="69">
        <v>-0.11170036460059662</v>
      </c>
      <c r="X41" s="69">
        <v>-0.1460122699386503</v>
      </c>
      <c r="Y41" s="69">
        <v>-0.2863198458574181</v>
      </c>
      <c r="Z41" s="69">
        <v>-5.1053195287397359E-2</v>
      </c>
      <c r="AA41" s="35">
        <f t="shared" si="8"/>
        <v>-0.18756476683937823</v>
      </c>
      <c r="AB41" s="35">
        <f t="shared" si="8"/>
        <v>0.69111969111969107</v>
      </c>
    </row>
    <row r="42" spans="2:43" ht="17.100000000000001" customHeight="1" thickBot="1" x14ac:dyDescent="0.25">
      <c r="B42" s="53" t="s">
        <v>190</v>
      </c>
      <c r="C42" s="69">
        <f t="shared" si="10"/>
        <v>-0.52631578947368418</v>
      </c>
      <c r="D42" s="69">
        <f t="shared" si="11"/>
        <v>-0.15625</v>
      </c>
      <c r="E42" s="69">
        <f t="shared" si="11"/>
        <v>13</v>
      </c>
      <c r="F42" s="69">
        <f t="shared" si="11"/>
        <v>0.66666666666666663</v>
      </c>
      <c r="G42" s="69">
        <f t="shared" si="11"/>
        <v>0.77777777777777779</v>
      </c>
      <c r="H42" s="69">
        <f t="shared" si="12"/>
        <v>0.29629629629629628</v>
      </c>
      <c r="I42" s="69">
        <f t="shared" si="7"/>
        <v>3.5714285714285712E-2</v>
      </c>
      <c r="J42" s="69">
        <f t="shared" si="7"/>
        <v>3.6857142857142855</v>
      </c>
      <c r="K42" s="69">
        <f t="shared" si="7"/>
        <v>4.46875</v>
      </c>
      <c r="L42" s="69">
        <f t="shared" si="7"/>
        <v>6.4</v>
      </c>
      <c r="M42" s="69">
        <f t="shared" si="7"/>
        <v>4.1724137931034484</v>
      </c>
      <c r="N42" s="69">
        <f t="shared" si="7"/>
        <v>0.51829268292682928</v>
      </c>
      <c r="O42" s="69">
        <f t="shared" si="7"/>
        <v>0.4514285714285714</v>
      </c>
      <c r="P42" s="69">
        <f t="shared" si="7"/>
        <v>0.38996138996138996</v>
      </c>
      <c r="Q42" s="69">
        <f t="shared" si="7"/>
        <v>0.67333333333333334</v>
      </c>
      <c r="R42" s="69">
        <f t="shared" si="7"/>
        <v>0.42971887550200805</v>
      </c>
      <c r="S42" s="69">
        <f t="shared" si="7"/>
        <v>0.1141732283464567</v>
      </c>
      <c r="T42" s="69">
        <f t="shared" si="9"/>
        <v>-0.40833333333333333</v>
      </c>
      <c r="U42" s="69">
        <v>-0.30278884462151395</v>
      </c>
      <c r="V42" s="69">
        <v>-5.0561797752808987E-2</v>
      </c>
      <c r="W42" s="69">
        <v>0.49469964664310956</v>
      </c>
      <c r="X42" s="69">
        <v>0.80281690140845074</v>
      </c>
      <c r="Y42" s="69">
        <v>0.24</v>
      </c>
      <c r="Z42" s="69">
        <v>6.5088757396449703E-2</v>
      </c>
      <c r="AA42" s="35">
        <f t="shared" si="8"/>
        <v>0.66307277628032346</v>
      </c>
      <c r="AB42" s="35">
        <f t="shared" si="8"/>
        <v>2.8076923076923075</v>
      </c>
    </row>
    <row r="43" spans="2:43" ht="17.100000000000001" customHeight="1" thickBot="1" x14ac:dyDescent="0.25">
      <c r="B43" s="53" t="s">
        <v>191</v>
      </c>
      <c r="C43" s="69">
        <f t="shared" si="10"/>
        <v>0.24489795918367346</v>
      </c>
      <c r="D43" s="69">
        <f t="shared" si="11"/>
        <v>2.2727272727272728E-2</v>
      </c>
      <c r="E43" s="69">
        <f t="shared" si="11"/>
        <v>0.89473684210526316</v>
      </c>
      <c r="F43" s="69">
        <f t="shared" si="11"/>
        <v>0.35087719298245612</v>
      </c>
      <c r="G43" s="69">
        <f t="shared" si="11"/>
        <v>0.81967213114754101</v>
      </c>
      <c r="H43" s="69">
        <f t="shared" si="12"/>
        <v>-1.1111111111111112E-2</v>
      </c>
      <c r="I43" s="69">
        <f t="shared" si="7"/>
        <v>-0.20833333333333334</v>
      </c>
      <c r="J43" s="69">
        <f t="shared" si="7"/>
        <v>0.12987012987012986</v>
      </c>
      <c r="K43" s="69">
        <f t="shared" si="7"/>
        <v>4.5045045045045043E-2</v>
      </c>
      <c r="L43" s="69">
        <f t="shared" si="7"/>
        <v>-0.2247191011235955</v>
      </c>
      <c r="M43" s="69">
        <f t="shared" si="7"/>
        <v>-0.12280701754385964</v>
      </c>
      <c r="N43" s="69">
        <f t="shared" si="7"/>
        <v>0.16091954022988506</v>
      </c>
      <c r="O43" s="69">
        <f t="shared" si="7"/>
        <v>-0.39655172413793105</v>
      </c>
      <c r="P43" s="69">
        <f t="shared" si="7"/>
        <v>0.40579710144927539</v>
      </c>
      <c r="Q43" s="69">
        <f t="shared" si="7"/>
        <v>0.12</v>
      </c>
      <c r="R43" s="69">
        <f t="shared" si="7"/>
        <v>-0.22772277227722773</v>
      </c>
      <c r="S43" s="69">
        <f t="shared" si="7"/>
        <v>0</v>
      </c>
      <c r="T43" s="69">
        <f t="shared" si="9"/>
        <v>-0.12371134020618557</v>
      </c>
      <c r="U43" s="69">
        <v>-1.7857142857142856E-2</v>
      </c>
      <c r="V43" s="69">
        <v>-0.12820512820512819</v>
      </c>
      <c r="W43" s="69">
        <v>-7.1428571428571425E-2</v>
      </c>
      <c r="X43" s="69">
        <v>-5.8823529411764705E-2</v>
      </c>
      <c r="Y43" s="69">
        <v>-1.8181818181818181E-2</v>
      </c>
      <c r="Z43" s="69">
        <v>0.14705882352941177</v>
      </c>
      <c r="AA43" s="35">
        <f t="shared" si="8"/>
        <v>0.12121212121212122</v>
      </c>
      <c r="AB43" s="35">
        <f t="shared" si="8"/>
        <v>0.45333333333333331</v>
      </c>
    </row>
    <row r="44" spans="2:43" ht="17.100000000000001" customHeight="1" thickBot="1" x14ac:dyDescent="0.25">
      <c r="B44" s="53" t="s">
        <v>192</v>
      </c>
      <c r="C44" s="69">
        <f t="shared" si="10"/>
        <v>-2.5559105431309903E-2</v>
      </c>
      <c r="D44" s="69">
        <f t="shared" si="11"/>
        <v>0.16719242902208201</v>
      </c>
      <c r="E44" s="69">
        <f t="shared" si="11"/>
        <v>-0.11787072243346007</v>
      </c>
      <c r="F44" s="69">
        <f t="shared" si="11"/>
        <v>0.23417721518987342</v>
      </c>
      <c r="G44" s="69">
        <f t="shared" si="11"/>
        <v>0.69508196721311477</v>
      </c>
      <c r="H44" s="69">
        <f t="shared" si="12"/>
        <v>0.51621621621621616</v>
      </c>
      <c r="I44" s="69">
        <f t="shared" si="7"/>
        <v>0.63362068965517238</v>
      </c>
      <c r="J44" s="69">
        <f t="shared" si="7"/>
        <v>0.29743589743589743</v>
      </c>
      <c r="K44" s="69">
        <f t="shared" si="7"/>
        <v>9.6711798839458407E-2</v>
      </c>
      <c r="L44" s="69">
        <f t="shared" si="7"/>
        <v>0.11764705882352941</v>
      </c>
      <c r="M44" s="69">
        <f t="shared" si="7"/>
        <v>4.7493403693931395E-2</v>
      </c>
      <c r="N44" s="69">
        <f t="shared" si="7"/>
        <v>0.2865612648221344</v>
      </c>
      <c r="O44" s="69">
        <f t="shared" si="7"/>
        <v>0.47089947089947087</v>
      </c>
      <c r="P44" s="69">
        <f t="shared" si="7"/>
        <v>0.10366826156299841</v>
      </c>
      <c r="Q44" s="69">
        <f t="shared" si="7"/>
        <v>0.11838790931989925</v>
      </c>
      <c r="R44" s="69">
        <f t="shared" si="7"/>
        <v>-0.14900153609831029</v>
      </c>
      <c r="S44" s="69">
        <f t="shared" si="7"/>
        <v>-0.33573141486810554</v>
      </c>
      <c r="T44" s="69">
        <f t="shared" si="9"/>
        <v>-0.27890173410404623</v>
      </c>
      <c r="U44" s="69">
        <v>-0.36711711711711714</v>
      </c>
      <c r="V44" s="69">
        <v>-9.0252707581227443E-2</v>
      </c>
      <c r="W44" s="69">
        <v>-9.5667870036101083E-2</v>
      </c>
      <c r="X44" s="69">
        <v>6.2124248496993988E-2</v>
      </c>
      <c r="Y44" s="69">
        <v>0.40213523131672596</v>
      </c>
      <c r="Z44" s="69">
        <v>0.11904761904761904</v>
      </c>
      <c r="AA44" s="35">
        <f t="shared" si="8"/>
        <v>5.5232558139534885E-2</v>
      </c>
      <c r="AB44" s="35">
        <f t="shared" si="8"/>
        <v>0.8303571428571429</v>
      </c>
    </row>
    <row r="45" spans="2:43" ht="17.100000000000001" customHeight="1" thickBot="1" x14ac:dyDescent="0.25">
      <c r="B45" s="53" t="s">
        <v>227</v>
      </c>
      <c r="C45" s="70">
        <f t="shared" si="10"/>
        <v>10.166666666666666</v>
      </c>
      <c r="D45" s="70">
        <f t="shared" ref="D45:G46" si="13">+(H22-D22)/D22</f>
        <v>1.4</v>
      </c>
      <c r="E45" s="70">
        <f t="shared" si="13"/>
        <v>0.3</v>
      </c>
      <c r="F45" s="70">
        <f t="shared" si="13"/>
        <v>-0.46</v>
      </c>
      <c r="G45" s="70">
        <f t="shared" si="13"/>
        <v>-0.2537313432835821</v>
      </c>
      <c r="H45" s="70">
        <f t="shared" si="12"/>
        <v>0.35</v>
      </c>
      <c r="I45" s="70">
        <f t="shared" ref="I45:K46" si="14">+(M22-I22)/I22</f>
        <v>-0.17948717948717949</v>
      </c>
      <c r="J45" s="70">
        <f t="shared" si="14"/>
        <v>1.1851851851851851</v>
      </c>
      <c r="K45" s="70">
        <f t="shared" si="14"/>
        <v>0.38</v>
      </c>
      <c r="L45" s="70">
        <f t="shared" si="7"/>
        <v>-9.8765432098765427E-2</v>
      </c>
      <c r="M45" s="70">
        <f t="shared" si="7"/>
        <v>0.40625</v>
      </c>
      <c r="N45" s="70">
        <f t="shared" si="7"/>
        <v>-3.3898305084745763E-2</v>
      </c>
      <c r="O45" s="70">
        <f t="shared" si="7"/>
        <v>-8.6956521739130432E-2</v>
      </c>
      <c r="P45" s="70">
        <f t="shared" si="7"/>
        <v>-0.28767123287671231</v>
      </c>
      <c r="Q45" s="70">
        <f t="shared" si="7"/>
        <v>-0.33333333333333331</v>
      </c>
      <c r="R45" s="70">
        <f t="shared" si="7"/>
        <v>0.77192982456140347</v>
      </c>
      <c r="S45" s="70">
        <f t="shared" si="7"/>
        <v>0.42857142857142855</v>
      </c>
      <c r="T45" s="70">
        <f t="shared" si="9"/>
        <v>7.6923076923076927E-2</v>
      </c>
      <c r="U45" s="70">
        <v>3.3333333333333333E-2</v>
      </c>
      <c r="V45" s="70">
        <v>-0.37623762376237624</v>
      </c>
      <c r="W45" s="70">
        <v>-0.41111111111111109</v>
      </c>
      <c r="X45" s="70">
        <v>8.9285714285714288E-2</v>
      </c>
      <c r="Y45" s="80">
        <v>0.19354838709677419</v>
      </c>
      <c r="Z45" s="70">
        <v>0.14285714285714285</v>
      </c>
      <c r="AA45" s="35">
        <f t="shared" si="8"/>
        <v>-9.5238095238095233E-2</v>
      </c>
      <c r="AB45" s="35">
        <f t="shared" si="8"/>
        <v>0.53333333333333333</v>
      </c>
    </row>
    <row r="46" spans="2:43" ht="17.100000000000001" customHeight="1" thickBot="1" x14ac:dyDescent="0.25">
      <c r="B46" s="55" t="s">
        <v>194</v>
      </c>
      <c r="C46" s="71">
        <f t="shared" si="10"/>
        <v>0.57730673316708225</v>
      </c>
      <c r="D46" s="71">
        <f t="shared" si="13"/>
        <v>0.17568542568542569</v>
      </c>
      <c r="E46" s="71">
        <f t="shared" si="13"/>
        <v>0.26666666666666666</v>
      </c>
      <c r="F46" s="71">
        <f t="shared" si="13"/>
        <v>0.25561014473509497</v>
      </c>
      <c r="G46" s="71">
        <f t="shared" si="13"/>
        <v>0.33529079616036139</v>
      </c>
      <c r="H46" s="71">
        <f t="shared" si="12"/>
        <v>0.38897412294159761</v>
      </c>
      <c r="I46" s="71">
        <f t="shared" si="14"/>
        <v>0.36501227161167166</v>
      </c>
      <c r="J46" s="71">
        <f t="shared" si="14"/>
        <v>0.46065989847715738</v>
      </c>
      <c r="K46" s="71">
        <f t="shared" si="14"/>
        <v>0.43200270635994586</v>
      </c>
      <c r="L46" s="71">
        <f t="shared" si="7"/>
        <v>0.27952871870397644</v>
      </c>
      <c r="M46" s="71">
        <f>+(Q23-M23)/M23</f>
        <v>0.14893617021276595</v>
      </c>
      <c r="N46" s="71">
        <f t="shared" si="7"/>
        <v>0.18092962641181581</v>
      </c>
      <c r="O46" s="71">
        <f t="shared" si="7"/>
        <v>0.15875265768958186</v>
      </c>
      <c r="P46" s="71">
        <f t="shared" si="7"/>
        <v>0.14036602209944751</v>
      </c>
      <c r="Q46" s="71">
        <f t="shared" si="7"/>
        <v>9.6331072856894448E-2</v>
      </c>
      <c r="R46" s="71">
        <f t="shared" si="7"/>
        <v>0.11654711544356569</v>
      </c>
      <c r="S46" s="71">
        <f t="shared" si="7"/>
        <v>-0.15795107033639144</v>
      </c>
      <c r="T46" s="71">
        <f t="shared" si="9"/>
        <v>-0.15503406510219531</v>
      </c>
      <c r="U46" s="81">
        <v>-5.1546391752577319E-3</v>
      </c>
      <c r="V46" s="82">
        <v>-0.13935866461673621</v>
      </c>
      <c r="W46" s="82">
        <v>-8.5951213606924523E-3</v>
      </c>
      <c r="X46" s="83">
        <v>8.8992414740488562E-3</v>
      </c>
      <c r="Y46" s="84">
        <v>-6.129932243921881E-2</v>
      </c>
      <c r="Z46" s="85">
        <v>2.8071966313640423E-2</v>
      </c>
      <c r="AA46" s="63">
        <f t="shared" si="8"/>
        <v>0.19199292191992923</v>
      </c>
      <c r="AB46" s="63">
        <f t="shared" si="8"/>
        <v>0.26768417963017316</v>
      </c>
    </row>
    <row r="48" spans="2:43" x14ac:dyDescent="0.2">
      <c r="AQ48" s="99"/>
    </row>
    <row r="49" spans="19:19" x14ac:dyDescent="0.2">
      <c r="S49" s="67"/>
    </row>
  </sheetData>
  <mergeCells count="1">
    <mergeCell ref="B24:AF24"/>
  </mergeCells>
  <phoneticPr fontId="0" type="noConversion"/>
  <pageMargins left="0.78740157480314965" right="0.78740157480314965" top="0.98425196850393704" bottom="0.98425196850393704" header="0" footer="0"/>
  <pageSetup paperSize="9" fitToHeight="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A2:AQ45"/>
  <sheetViews>
    <sheetView zoomScaleNormal="100" workbookViewId="0"/>
  </sheetViews>
  <sheetFormatPr baseColWidth="10" defaultColWidth="11.42578125" defaultRowHeight="12.75" x14ac:dyDescent="0.2"/>
  <cols>
    <col min="1" max="1" width="6.7109375" style="12" customWidth="1"/>
    <col min="2" max="2" width="32.5703125" style="12" customWidth="1"/>
    <col min="3" max="3" width="11.42578125" style="12" hidden="1" customWidth="1"/>
    <col min="4" max="25" width="12.42578125" style="12" hidden="1" customWidth="1"/>
    <col min="26" max="26" width="16.140625" style="12" hidden="1" customWidth="1"/>
    <col min="27" max="71" width="12.42578125" style="12" customWidth="1"/>
    <col min="72" max="16384" width="11.42578125" style="12"/>
  </cols>
  <sheetData>
    <row r="2" spans="1:32" ht="40.5" customHeight="1" x14ac:dyDescent="0.2">
      <c r="B2" s="72"/>
      <c r="C2"/>
      <c r="D2"/>
      <c r="E2"/>
      <c r="F2"/>
      <c r="G2"/>
      <c r="H2"/>
      <c r="I2"/>
      <c r="J2"/>
      <c r="K2"/>
      <c r="L2"/>
      <c r="M2"/>
      <c r="N2"/>
      <c r="O2"/>
      <c r="P2"/>
      <c r="Q2"/>
      <c r="R2"/>
      <c r="S2"/>
      <c r="T2"/>
      <c r="U2"/>
      <c r="V2"/>
      <c r="W2"/>
      <c r="X2"/>
      <c r="Y2" s="89"/>
      <c r="Z2" s="89"/>
      <c r="AA2" s="89"/>
      <c r="AB2" s="89"/>
      <c r="AC2"/>
      <c r="AD2"/>
    </row>
    <row r="3" spans="1:32" ht="27.95" customHeight="1" x14ac:dyDescent="0.2">
      <c r="B3" s="10"/>
    </row>
    <row r="5" spans="1:32" ht="39" customHeight="1" x14ac:dyDescent="0.2">
      <c r="C5" s="37" t="s">
        <v>38</v>
      </c>
      <c r="D5" s="37" t="s">
        <v>39</v>
      </c>
      <c r="E5" s="37" t="s">
        <v>40</v>
      </c>
      <c r="F5" s="59" t="s">
        <v>41</v>
      </c>
      <c r="G5" s="37" t="s">
        <v>42</v>
      </c>
      <c r="H5" s="37" t="s">
        <v>43</v>
      </c>
      <c r="I5" s="37" t="s">
        <v>44</v>
      </c>
      <c r="J5" s="59" t="s">
        <v>45</v>
      </c>
      <c r="K5" s="37" t="s">
        <v>46</v>
      </c>
      <c r="L5" s="37" t="s">
        <v>47</v>
      </c>
      <c r="M5" s="37" t="s">
        <v>48</v>
      </c>
      <c r="N5" s="59" t="s">
        <v>49</v>
      </c>
      <c r="O5" s="37" t="s">
        <v>50</v>
      </c>
      <c r="P5" s="37" t="s">
        <v>51</v>
      </c>
      <c r="Q5" s="37" t="s">
        <v>52</v>
      </c>
      <c r="R5" s="59" t="s">
        <v>53</v>
      </c>
      <c r="S5" s="37" t="s">
        <v>54</v>
      </c>
      <c r="T5" s="37" t="s">
        <v>55</v>
      </c>
      <c r="U5" s="37" t="s">
        <v>56</v>
      </c>
      <c r="V5" s="59" t="s">
        <v>57</v>
      </c>
      <c r="W5" s="37" t="s">
        <v>58</v>
      </c>
      <c r="X5" s="37" t="s">
        <v>59</v>
      </c>
      <c r="Y5" s="37" t="s">
        <v>228</v>
      </c>
      <c r="Z5" s="59" t="s">
        <v>201</v>
      </c>
      <c r="AA5" s="37" t="s">
        <v>106</v>
      </c>
      <c r="AB5" s="37" t="s">
        <v>301</v>
      </c>
      <c r="AC5" s="112" t="s">
        <v>303</v>
      </c>
      <c r="AD5" s="59" t="s">
        <v>310</v>
      </c>
      <c r="AE5" s="37" t="s">
        <v>325</v>
      </c>
      <c r="AF5" s="37" t="s">
        <v>327</v>
      </c>
    </row>
    <row r="6" spans="1:32" ht="17.100000000000001" customHeight="1" thickBot="1" x14ac:dyDescent="0.25">
      <c r="B6" s="53" t="s">
        <v>177</v>
      </c>
      <c r="C6" s="39">
        <v>569</v>
      </c>
      <c r="D6" s="39">
        <v>647</v>
      </c>
      <c r="E6" s="39">
        <v>476</v>
      </c>
      <c r="F6" s="39">
        <v>697</v>
      </c>
      <c r="G6" s="39">
        <v>660</v>
      </c>
      <c r="H6" s="39">
        <v>759</v>
      </c>
      <c r="I6" s="39">
        <v>618</v>
      </c>
      <c r="J6" s="39">
        <v>728</v>
      </c>
      <c r="K6" s="39">
        <v>859</v>
      </c>
      <c r="L6" s="39">
        <v>1175</v>
      </c>
      <c r="M6" s="39">
        <v>917</v>
      </c>
      <c r="N6" s="39">
        <v>1337</v>
      </c>
      <c r="O6" s="39">
        <v>1592</v>
      </c>
      <c r="P6" s="39">
        <v>1742</v>
      </c>
      <c r="Q6" s="39">
        <v>1171</v>
      </c>
      <c r="R6" s="39">
        <v>1639</v>
      </c>
      <c r="S6" s="39">
        <v>1961</v>
      </c>
      <c r="T6" s="39">
        <v>2313</v>
      </c>
      <c r="U6" s="39">
        <v>1541</v>
      </c>
      <c r="V6" s="39">
        <v>2286</v>
      </c>
      <c r="W6" s="39">
        <v>1744</v>
      </c>
      <c r="X6" s="39">
        <v>1698</v>
      </c>
      <c r="Y6" s="39">
        <v>1480</v>
      </c>
      <c r="Z6" s="39">
        <v>2092</v>
      </c>
      <c r="AA6" s="39">
        <v>1185</v>
      </c>
      <c r="AB6" s="39">
        <v>1143</v>
      </c>
      <c r="AC6" s="39">
        <v>749</v>
      </c>
      <c r="AD6" s="39">
        <v>950</v>
      </c>
      <c r="AE6" s="39">
        <v>1006</v>
      </c>
      <c r="AF6" s="39">
        <v>1014</v>
      </c>
    </row>
    <row r="7" spans="1:32" ht="17.100000000000001" customHeight="1" thickBot="1" x14ac:dyDescent="0.25">
      <c r="B7" s="53" t="s">
        <v>178</v>
      </c>
      <c r="C7" s="39">
        <v>274</v>
      </c>
      <c r="D7" s="39">
        <v>227</v>
      </c>
      <c r="E7" s="39">
        <v>201</v>
      </c>
      <c r="F7" s="39">
        <v>175</v>
      </c>
      <c r="G7" s="39">
        <v>233</v>
      </c>
      <c r="H7" s="39">
        <v>251</v>
      </c>
      <c r="I7" s="39">
        <v>214</v>
      </c>
      <c r="J7" s="39">
        <v>165</v>
      </c>
      <c r="K7" s="39">
        <v>249</v>
      </c>
      <c r="L7" s="39">
        <v>508</v>
      </c>
      <c r="M7" s="39">
        <v>262</v>
      </c>
      <c r="N7" s="39">
        <v>424</v>
      </c>
      <c r="O7" s="39">
        <v>406</v>
      </c>
      <c r="P7" s="39">
        <v>497</v>
      </c>
      <c r="Q7" s="39">
        <v>348</v>
      </c>
      <c r="R7" s="39">
        <v>316</v>
      </c>
      <c r="S7" s="39">
        <v>530</v>
      </c>
      <c r="T7" s="39">
        <v>509</v>
      </c>
      <c r="U7" s="39">
        <v>289</v>
      </c>
      <c r="V7" s="39">
        <v>309</v>
      </c>
      <c r="W7" s="39">
        <v>223</v>
      </c>
      <c r="X7" s="39">
        <v>273</v>
      </c>
      <c r="Y7" s="39">
        <v>218</v>
      </c>
      <c r="Z7" s="39">
        <v>268</v>
      </c>
      <c r="AA7" s="39">
        <v>183</v>
      </c>
      <c r="AB7" s="39">
        <v>152</v>
      </c>
      <c r="AC7" s="39">
        <v>146</v>
      </c>
      <c r="AD7" s="39">
        <v>28</v>
      </c>
      <c r="AE7" s="39">
        <v>204</v>
      </c>
      <c r="AF7" s="39">
        <v>210</v>
      </c>
    </row>
    <row r="8" spans="1:32" ht="17.100000000000001" customHeight="1" thickBot="1" x14ac:dyDescent="0.25">
      <c r="B8" s="53" t="s">
        <v>179</v>
      </c>
      <c r="C8" s="39">
        <v>45</v>
      </c>
      <c r="D8" s="39">
        <v>102</v>
      </c>
      <c r="E8" s="39">
        <v>82</v>
      </c>
      <c r="F8" s="39">
        <v>147</v>
      </c>
      <c r="G8" s="39">
        <v>193</v>
      </c>
      <c r="H8" s="39">
        <v>214</v>
      </c>
      <c r="I8" s="39">
        <v>118</v>
      </c>
      <c r="J8" s="39">
        <v>207</v>
      </c>
      <c r="K8" s="39">
        <v>382</v>
      </c>
      <c r="L8" s="39">
        <v>448</v>
      </c>
      <c r="M8" s="39">
        <v>168</v>
      </c>
      <c r="N8" s="39">
        <v>286</v>
      </c>
      <c r="O8" s="39">
        <v>242</v>
      </c>
      <c r="P8" s="39">
        <v>203</v>
      </c>
      <c r="Q8" s="39">
        <v>164</v>
      </c>
      <c r="R8" s="39">
        <v>215</v>
      </c>
      <c r="S8" s="39">
        <v>248</v>
      </c>
      <c r="T8" s="39">
        <v>267</v>
      </c>
      <c r="U8" s="39">
        <v>137</v>
      </c>
      <c r="V8" s="39">
        <v>230</v>
      </c>
      <c r="W8" s="39">
        <v>218</v>
      </c>
      <c r="X8" s="39">
        <v>196</v>
      </c>
      <c r="Y8" s="39">
        <v>171</v>
      </c>
      <c r="Z8" s="39">
        <v>279</v>
      </c>
      <c r="AA8" s="39">
        <v>107</v>
      </c>
      <c r="AB8" s="39">
        <v>134</v>
      </c>
      <c r="AC8" s="39">
        <v>89</v>
      </c>
      <c r="AD8" s="39">
        <v>132</v>
      </c>
      <c r="AE8" s="39">
        <v>162</v>
      </c>
      <c r="AF8" s="39">
        <v>184</v>
      </c>
    </row>
    <row r="9" spans="1:32" ht="17.100000000000001" customHeight="1" thickBot="1" x14ac:dyDescent="0.25">
      <c r="B9" s="53" t="s">
        <v>180</v>
      </c>
      <c r="C9" s="39">
        <v>79</v>
      </c>
      <c r="D9" s="39">
        <v>119</v>
      </c>
      <c r="E9" s="39">
        <v>241</v>
      </c>
      <c r="F9" s="39">
        <v>205</v>
      </c>
      <c r="G9" s="39">
        <v>224</v>
      </c>
      <c r="H9" s="39">
        <v>350</v>
      </c>
      <c r="I9" s="39">
        <v>350</v>
      </c>
      <c r="J9" s="39">
        <v>463</v>
      </c>
      <c r="K9" s="39">
        <v>419</v>
      </c>
      <c r="L9" s="39">
        <v>394</v>
      </c>
      <c r="M9" s="39">
        <v>247</v>
      </c>
      <c r="N9" s="39">
        <v>175</v>
      </c>
      <c r="O9" s="39">
        <v>390</v>
      </c>
      <c r="P9" s="39">
        <v>524</v>
      </c>
      <c r="Q9" s="39">
        <v>267</v>
      </c>
      <c r="R9" s="39">
        <v>247</v>
      </c>
      <c r="S9" s="39">
        <v>220</v>
      </c>
      <c r="T9" s="39">
        <v>390</v>
      </c>
      <c r="U9" s="39">
        <v>295</v>
      </c>
      <c r="V9" s="39">
        <v>396</v>
      </c>
      <c r="W9" s="39">
        <v>395</v>
      </c>
      <c r="X9" s="39">
        <v>321</v>
      </c>
      <c r="Y9" s="39">
        <v>264</v>
      </c>
      <c r="Z9" s="39">
        <v>316</v>
      </c>
      <c r="AA9" s="39">
        <v>284</v>
      </c>
      <c r="AB9" s="39">
        <v>319</v>
      </c>
      <c r="AC9" s="39">
        <v>203</v>
      </c>
      <c r="AD9" s="39">
        <v>126</v>
      </c>
      <c r="AE9" s="39">
        <v>342</v>
      </c>
      <c r="AF9" s="39">
        <v>338</v>
      </c>
    </row>
    <row r="10" spans="1:32" ht="17.100000000000001" customHeight="1" thickBot="1" x14ac:dyDescent="0.25">
      <c r="B10" s="53" t="s">
        <v>181</v>
      </c>
      <c r="C10" s="39">
        <v>66</v>
      </c>
      <c r="D10" s="39">
        <v>203</v>
      </c>
      <c r="E10" s="39">
        <v>169</v>
      </c>
      <c r="F10" s="39">
        <v>160</v>
      </c>
      <c r="G10" s="39">
        <v>188</v>
      </c>
      <c r="H10" s="39">
        <v>194</v>
      </c>
      <c r="I10" s="39">
        <v>125</v>
      </c>
      <c r="J10" s="39">
        <v>158</v>
      </c>
      <c r="K10" s="39">
        <v>202</v>
      </c>
      <c r="L10" s="39">
        <v>173</v>
      </c>
      <c r="M10" s="39">
        <v>153</v>
      </c>
      <c r="N10" s="39">
        <v>146</v>
      </c>
      <c r="O10" s="39">
        <v>274</v>
      </c>
      <c r="P10" s="39">
        <v>310</v>
      </c>
      <c r="Q10" s="39">
        <v>189</v>
      </c>
      <c r="R10" s="39">
        <v>189</v>
      </c>
      <c r="S10" s="39">
        <v>257</v>
      </c>
      <c r="T10" s="39">
        <v>301</v>
      </c>
      <c r="U10" s="39">
        <v>124</v>
      </c>
      <c r="V10" s="39">
        <v>274</v>
      </c>
      <c r="W10" s="39">
        <v>175</v>
      </c>
      <c r="X10" s="39">
        <v>177</v>
      </c>
      <c r="Y10" s="39">
        <v>101</v>
      </c>
      <c r="Z10" s="39">
        <v>163</v>
      </c>
      <c r="AA10" s="39">
        <v>91</v>
      </c>
      <c r="AB10" s="39">
        <v>120</v>
      </c>
      <c r="AC10" s="39">
        <v>83</v>
      </c>
      <c r="AD10" s="39">
        <v>67</v>
      </c>
      <c r="AE10" s="39">
        <v>263</v>
      </c>
      <c r="AF10" s="39">
        <v>237</v>
      </c>
    </row>
    <row r="11" spans="1:32" ht="17.100000000000001" customHeight="1" thickBot="1" x14ac:dyDescent="0.25">
      <c r="A11" s="66"/>
      <c r="B11" s="53" t="s">
        <v>182</v>
      </c>
      <c r="C11" s="39">
        <v>35</v>
      </c>
      <c r="D11" s="39">
        <v>44</v>
      </c>
      <c r="E11" s="39">
        <v>43</v>
      </c>
      <c r="F11" s="39">
        <v>54</v>
      </c>
      <c r="G11" s="39">
        <v>59</v>
      </c>
      <c r="H11" s="39">
        <v>79</v>
      </c>
      <c r="I11" s="39">
        <v>56</v>
      </c>
      <c r="J11" s="39">
        <v>62</v>
      </c>
      <c r="K11" s="39">
        <v>68</v>
      </c>
      <c r="L11" s="39">
        <v>107</v>
      </c>
      <c r="M11" s="39">
        <v>54</v>
      </c>
      <c r="N11" s="39">
        <v>83</v>
      </c>
      <c r="O11" s="39">
        <v>95</v>
      </c>
      <c r="P11" s="39">
        <v>101</v>
      </c>
      <c r="Q11" s="39">
        <v>65</v>
      </c>
      <c r="R11" s="39">
        <v>86</v>
      </c>
      <c r="S11" s="39">
        <v>110</v>
      </c>
      <c r="T11" s="39">
        <v>99</v>
      </c>
      <c r="U11" s="39">
        <v>55</v>
      </c>
      <c r="V11" s="39">
        <v>71</v>
      </c>
      <c r="W11" s="39">
        <v>85</v>
      </c>
      <c r="X11" s="39">
        <v>79</v>
      </c>
      <c r="Y11" s="39">
        <v>48</v>
      </c>
      <c r="Z11" s="39">
        <v>74</v>
      </c>
      <c r="AA11" s="39">
        <v>86</v>
      </c>
      <c r="AB11" s="39">
        <v>46</v>
      </c>
      <c r="AC11" s="39">
        <v>52</v>
      </c>
      <c r="AD11" s="39">
        <v>19</v>
      </c>
      <c r="AE11" s="39">
        <v>54</v>
      </c>
      <c r="AF11" s="39">
        <v>89</v>
      </c>
    </row>
    <row r="12" spans="1:32" ht="17.100000000000001" customHeight="1" thickBot="1" x14ac:dyDescent="0.25">
      <c r="A12" s="66"/>
      <c r="B12" s="53" t="s">
        <v>183</v>
      </c>
      <c r="C12" s="39">
        <v>100</v>
      </c>
      <c r="D12" s="39">
        <v>179</v>
      </c>
      <c r="E12" s="39">
        <v>239</v>
      </c>
      <c r="F12" s="39">
        <v>272</v>
      </c>
      <c r="G12" s="39">
        <v>296</v>
      </c>
      <c r="H12" s="39">
        <v>232</v>
      </c>
      <c r="I12" s="39">
        <v>208</v>
      </c>
      <c r="J12" s="39">
        <v>250</v>
      </c>
      <c r="K12" s="39">
        <v>196</v>
      </c>
      <c r="L12" s="39">
        <v>468</v>
      </c>
      <c r="M12" s="39">
        <v>347</v>
      </c>
      <c r="N12" s="39">
        <v>431</v>
      </c>
      <c r="O12" s="39">
        <v>388</v>
      </c>
      <c r="P12" s="39">
        <v>580</v>
      </c>
      <c r="Q12" s="39">
        <v>403</v>
      </c>
      <c r="R12" s="39">
        <v>477</v>
      </c>
      <c r="S12" s="39">
        <v>485</v>
      </c>
      <c r="T12" s="39">
        <v>608</v>
      </c>
      <c r="U12" s="39">
        <v>455</v>
      </c>
      <c r="V12" s="90">
        <v>474</v>
      </c>
      <c r="W12" s="39">
        <v>508</v>
      </c>
      <c r="X12" s="39">
        <v>408</v>
      </c>
      <c r="Y12" s="39">
        <v>276</v>
      </c>
      <c r="Z12" s="39">
        <v>381</v>
      </c>
      <c r="AA12" s="39">
        <v>309</v>
      </c>
      <c r="AB12" s="39">
        <v>333</v>
      </c>
      <c r="AC12" s="39">
        <v>246</v>
      </c>
      <c r="AD12" s="39">
        <v>170</v>
      </c>
      <c r="AE12" s="39">
        <v>212</v>
      </c>
      <c r="AF12" s="39">
        <v>359</v>
      </c>
    </row>
    <row r="13" spans="1:32" ht="17.100000000000001" customHeight="1" thickBot="1" x14ac:dyDescent="0.25">
      <c r="A13" s="66"/>
      <c r="B13" s="53" t="s">
        <v>184</v>
      </c>
      <c r="C13" s="39">
        <v>29</v>
      </c>
      <c r="D13" s="39">
        <v>64</v>
      </c>
      <c r="E13" s="39">
        <v>105</v>
      </c>
      <c r="F13" s="39">
        <v>102</v>
      </c>
      <c r="G13" s="39">
        <v>93</v>
      </c>
      <c r="H13" s="39">
        <v>116</v>
      </c>
      <c r="I13" s="39">
        <v>92</v>
      </c>
      <c r="J13" s="39">
        <v>87</v>
      </c>
      <c r="K13" s="39">
        <v>123</v>
      </c>
      <c r="L13" s="39">
        <v>131</v>
      </c>
      <c r="M13" s="39">
        <v>126</v>
      </c>
      <c r="N13" s="39">
        <v>176</v>
      </c>
      <c r="O13" s="39">
        <v>234</v>
      </c>
      <c r="P13" s="39">
        <v>225</v>
      </c>
      <c r="Q13" s="39">
        <v>157</v>
      </c>
      <c r="R13" s="39">
        <v>194</v>
      </c>
      <c r="S13" s="39">
        <v>240</v>
      </c>
      <c r="T13" s="39">
        <v>236</v>
      </c>
      <c r="U13" s="39">
        <v>132</v>
      </c>
      <c r="V13" s="39">
        <v>173</v>
      </c>
      <c r="W13" s="39">
        <v>149</v>
      </c>
      <c r="X13" s="39">
        <v>147</v>
      </c>
      <c r="Y13" s="39">
        <v>98</v>
      </c>
      <c r="Z13" s="39">
        <v>129</v>
      </c>
      <c r="AA13" s="39">
        <v>142</v>
      </c>
      <c r="AB13" s="39">
        <v>151</v>
      </c>
      <c r="AC13" s="39">
        <v>141</v>
      </c>
      <c r="AD13" s="39">
        <v>66</v>
      </c>
      <c r="AE13" s="39">
        <v>173</v>
      </c>
      <c r="AF13" s="39">
        <v>159</v>
      </c>
    </row>
    <row r="14" spans="1:32" ht="17.100000000000001" customHeight="1" thickBot="1" x14ac:dyDescent="0.25">
      <c r="A14" s="66"/>
      <c r="B14" s="53" t="s">
        <v>185</v>
      </c>
      <c r="C14" s="39">
        <v>836</v>
      </c>
      <c r="D14" s="39">
        <v>857</v>
      </c>
      <c r="E14" s="39">
        <v>354</v>
      </c>
      <c r="F14" s="39">
        <v>851</v>
      </c>
      <c r="G14" s="39">
        <v>823</v>
      </c>
      <c r="H14" s="39">
        <v>1119</v>
      </c>
      <c r="I14" s="39">
        <v>689</v>
      </c>
      <c r="J14" s="39">
        <v>979</v>
      </c>
      <c r="K14" s="39">
        <v>1164</v>
      </c>
      <c r="L14" s="39">
        <v>1385</v>
      </c>
      <c r="M14" s="39">
        <v>830</v>
      </c>
      <c r="N14" s="39">
        <v>962</v>
      </c>
      <c r="O14" s="39">
        <v>1179</v>
      </c>
      <c r="P14" s="39">
        <v>1419</v>
      </c>
      <c r="Q14" s="39">
        <v>783</v>
      </c>
      <c r="R14" s="39">
        <v>1070</v>
      </c>
      <c r="S14" s="39">
        <v>1291</v>
      </c>
      <c r="T14" s="39">
        <v>1328</v>
      </c>
      <c r="U14" s="39">
        <v>696</v>
      </c>
      <c r="V14" s="39">
        <v>842</v>
      </c>
      <c r="W14" s="39">
        <v>923</v>
      </c>
      <c r="X14" s="39">
        <v>1173</v>
      </c>
      <c r="Y14" s="54">
        <v>1418</v>
      </c>
      <c r="Z14" s="54">
        <v>2033</v>
      </c>
      <c r="AA14" s="39">
        <v>1521</v>
      </c>
      <c r="AB14" s="39">
        <v>2831</v>
      </c>
      <c r="AC14" s="39">
        <v>878</v>
      </c>
      <c r="AD14" s="39">
        <v>819</v>
      </c>
      <c r="AE14" s="39">
        <v>2617</v>
      </c>
      <c r="AF14" s="39">
        <v>2574</v>
      </c>
    </row>
    <row r="15" spans="1:32" ht="17.100000000000001" customHeight="1" thickBot="1" x14ac:dyDescent="0.25">
      <c r="A15" s="66"/>
      <c r="B15" s="53" t="s">
        <v>186</v>
      </c>
      <c r="C15" s="39">
        <v>833</v>
      </c>
      <c r="D15" s="39">
        <v>1001</v>
      </c>
      <c r="E15" s="39">
        <v>581</v>
      </c>
      <c r="F15" s="39">
        <v>980</v>
      </c>
      <c r="G15" s="39">
        <v>1368</v>
      </c>
      <c r="H15" s="39">
        <v>1151</v>
      </c>
      <c r="I15" s="39">
        <v>811</v>
      </c>
      <c r="J15" s="39">
        <v>1160</v>
      </c>
      <c r="K15" s="39">
        <v>1516</v>
      </c>
      <c r="L15" s="39">
        <v>2084</v>
      </c>
      <c r="M15" s="39">
        <v>1366</v>
      </c>
      <c r="N15" s="39">
        <v>1854</v>
      </c>
      <c r="O15" s="39">
        <v>2262</v>
      </c>
      <c r="P15" s="39">
        <v>2788</v>
      </c>
      <c r="Q15" s="39">
        <v>2070</v>
      </c>
      <c r="R15" s="39">
        <v>2709</v>
      </c>
      <c r="S15" s="39">
        <v>3583</v>
      </c>
      <c r="T15" s="39">
        <v>3655</v>
      </c>
      <c r="U15" s="39">
        <v>2334</v>
      </c>
      <c r="V15" s="39">
        <v>2688</v>
      </c>
      <c r="W15" s="39">
        <v>2740</v>
      </c>
      <c r="X15" s="39">
        <v>2679</v>
      </c>
      <c r="Y15" s="39">
        <v>1547</v>
      </c>
      <c r="Z15" s="39">
        <v>2616</v>
      </c>
      <c r="AA15" s="39">
        <v>1037</v>
      </c>
      <c r="AB15" s="39">
        <v>1106</v>
      </c>
      <c r="AC15" s="39">
        <v>744</v>
      </c>
      <c r="AD15" s="39">
        <v>788</v>
      </c>
      <c r="AE15" s="39">
        <v>1006</v>
      </c>
      <c r="AF15" s="39">
        <v>1302</v>
      </c>
    </row>
    <row r="16" spans="1:32" ht="17.100000000000001" customHeight="1" thickBot="1" x14ac:dyDescent="0.25">
      <c r="B16" s="53" t="s">
        <v>187</v>
      </c>
      <c r="C16" s="39">
        <v>20</v>
      </c>
      <c r="D16" s="39">
        <v>19</v>
      </c>
      <c r="E16" s="39">
        <v>15</v>
      </c>
      <c r="F16" s="39">
        <v>28</v>
      </c>
      <c r="G16" s="39">
        <v>37</v>
      </c>
      <c r="H16" s="39">
        <v>37</v>
      </c>
      <c r="I16" s="39">
        <v>23</v>
      </c>
      <c r="J16" s="39">
        <v>34</v>
      </c>
      <c r="K16" s="39">
        <v>56</v>
      </c>
      <c r="L16" s="39">
        <v>50</v>
      </c>
      <c r="M16" s="39">
        <v>46</v>
      </c>
      <c r="N16" s="39">
        <v>73</v>
      </c>
      <c r="O16" s="39">
        <v>83</v>
      </c>
      <c r="P16" s="39">
        <v>77</v>
      </c>
      <c r="Q16" s="39">
        <v>64</v>
      </c>
      <c r="R16" s="39">
        <v>120</v>
      </c>
      <c r="S16" s="39">
        <v>90</v>
      </c>
      <c r="T16" s="39">
        <v>106</v>
      </c>
      <c r="U16" s="39">
        <v>73</v>
      </c>
      <c r="V16" s="39">
        <v>102</v>
      </c>
      <c r="W16" s="39">
        <v>107</v>
      </c>
      <c r="X16" s="39">
        <v>69</v>
      </c>
      <c r="Y16" s="39">
        <v>57</v>
      </c>
      <c r="Z16" s="39">
        <v>88</v>
      </c>
      <c r="AA16" s="39">
        <v>37</v>
      </c>
      <c r="AB16" s="39">
        <v>51</v>
      </c>
      <c r="AC16" s="39">
        <v>34</v>
      </c>
      <c r="AD16" s="39">
        <v>39</v>
      </c>
      <c r="AE16" s="39">
        <v>50</v>
      </c>
      <c r="AF16" s="39">
        <v>41</v>
      </c>
    </row>
    <row r="17" spans="2:43" ht="17.100000000000001" customHeight="1" thickBot="1" x14ac:dyDescent="0.25">
      <c r="B17" s="53" t="s">
        <v>188</v>
      </c>
      <c r="C17" s="39">
        <v>212</v>
      </c>
      <c r="D17" s="39">
        <v>260</v>
      </c>
      <c r="E17" s="39">
        <v>152</v>
      </c>
      <c r="F17" s="39">
        <v>194</v>
      </c>
      <c r="G17" s="39">
        <v>291</v>
      </c>
      <c r="H17" s="39">
        <v>316</v>
      </c>
      <c r="I17" s="39">
        <v>225</v>
      </c>
      <c r="J17" s="39">
        <v>222</v>
      </c>
      <c r="K17" s="39">
        <v>375</v>
      </c>
      <c r="L17" s="39">
        <v>503</v>
      </c>
      <c r="M17" s="39">
        <v>328</v>
      </c>
      <c r="N17" s="39">
        <v>356</v>
      </c>
      <c r="O17" s="39">
        <v>479</v>
      </c>
      <c r="P17" s="39">
        <v>490</v>
      </c>
      <c r="Q17" s="39">
        <v>294</v>
      </c>
      <c r="R17" s="39">
        <v>325</v>
      </c>
      <c r="S17" s="39">
        <v>406</v>
      </c>
      <c r="T17" s="39">
        <v>426</v>
      </c>
      <c r="U17" s="39">
        <v>272</v>
      </c>
      <c r="V17" s="39">
        <v>357</v>
      </c>
      <c r="W17" s="39">
        <v>356</v>
      </c>
      <c r="X17" s="39">
        <v>337</v>
      </c>
      <c r="Y17" s="39">
        <v>230</v>
      </c>
      <c r="Z17" s="39">
        <v>318</v>
      </c>
      <c r="AA17" s="39">
        <v>201</v>
      </c>
      <c r="AB17" s="39">
        <v>234</v>
      </c>
      <c r="AC17" s="39">
        <v>196</v>
      </c>
      <c r="AD17" s="39">
        <v>62</v>
      </c>
      <c r="AE17" s="39">
        <v>187</v>
      </c>
      <c r="AF17" s="39">
        <v>218</v>
      </c>
    </row>
    <row r="18" spans="2:43" ht="17.100000000000001" customHeight="1" thickBot="1" x14ac:dyDescent="0.25">
      <c r="B18" s="53" t="s">
        <v>189</v>
      </c>
      <c r="C18" s="39">
        <v>721</v>
      </c>
      <c r="D18" s="39">
        <v>789</v>
      </c>
      <c r="E18" s="39">
        <v>589</v>
      </c>
      <c r="F18" s="39">
        <v>818</v>
      </c>
      <c r="G18" s="39">
        <v>778</v>
      </c>
      <c r="H18" s="39">
        <v>989</v>
      </c>
      <c r="I18" s="39">
        <v>798</v>
      </c>
      <c r="J18" s="39">
        <v>1113</v>
      </c>
      <c r="K18" s="39">
        <v>1240</v>
      </c>
      <c r="L18" s="39">
        <v>1590</v>
      </c>
      <c r="M18" s="39">
        <v>1117</v>
      </c>
      <c r="N18" s="39">
        <v>2504</v>
      </c>
      <c r="O18" s="39">
        <v>2190</v>
      </c>
      <c r="P18" s="39">
        <v>2271</v>
      </c>
      <c r="Q18" s="39">
        <v>1135</v>
      </c>
      <c r="R18" s="39">
        <v>2106</v>
      </c>
      <c r="S18" s="39">
        <v>2917</v>
      </c>
      <c r="T18" s="39">
        <v>2680</v>
      </c>
      <c r="U18" s="39">
        <v>1271</v>
      </c>
      <c r="V18" s="39">
        <v>2301</v>
      </c>
      <c r="W18" s="39">
        <v>1796</v>
      </c>
      <c r="X18" s="39">
        <v>2505</v>
      </c>
      <c r="Y18" s="39">
        <v>1088</v>
      </c>
      <c r="Z18" s="39">
        <v>1772</v>
      </c>
      <c r="AA18" s="39">
        <v>1025</v>
      </c>
      <c r="AB18" s="39">
        <v>1062</v>
      </c>
      <c r="AC18" s="39">
        <v>638</v>
      </c>
      <c r="AD18" s="39">
        <v>193</v>
      </c>
      <c r="AE18" s="39">
        <v>867</v>
      </c>
      <c r="AF18" s="39">
        <v>1575</v>
      </c>
    </row>
    <row r="19" spans="2:43" ht="17.100000000000001" customHeight="1" thickBot="1" x14ac:dyDescent="0.25">
      <c r="B19" s="53" t="s">
        <v>190</v>
      </c>
      <c r="C19" s="39">
        <v>26</v>
      </c>
      <c r="D19" s="39">
        <v>20</v>
      </c>
      <c r="E19" s="39">
        <v>10</v>
      </c>
      <c r="F19" s="39">
        <v>15</v>
      </c>
      <c r="G19" s="39">
        <v>16</v>
      </c>
      <c r="H19" s="39">
        <v>18</v>
      </c>
      <c r="I19" s="39">
        <v>22</v>
      </c>
      <c r="J19" s="39">
        <v>26</v>
      </c>
      <c r="K19" s="39">
        <v>27</v>
      </c>
      <c r="L19" s="39">
        <v>29</v>
      </c>
      <c r="M19" s="39">
        <v>19</v>
      </c>
      <c r="N19" s="39">
        <v>57</v>
      </c>
      <c r="O19" s="39">
        <v>134</v>
      </c>
      <c r="P19" s="39">
        <v>232</v>
      </c>
      <c r="Q19" s="39">
        <v>127</v>
      </c>
      <c r="R19" s="39">
        <v>164</v>
      </c>
      <c r="S19" s="39">
        <v>133</v>
      </c>
      <c r="T19" s="39">
        <v>301</v>
      </c>
      <c r="U19" s="39">
        <v>101</v>
      </c>
      <c r="V19" s="39">
        <v>237</v>
      </c>
      <c r="W19" s="39">
        <v>159</v>
      </c>
      <c r="X19" s="39">
        <v>127</v>
      </c>
      <c r="Y19" s="39">
        <v>95</v>
      </c>
      <c r="Z19" s="39">
        <v>70</v>
      </c>
      <c r="AA19" s="39">
        <v>108</v>
      </c>
      <c r="AB19" s="39">
        <v>89</v>
      </c>
      <c r="AC19" s="39">
        <v>107</v>
      </c>
      <c r="AD19" s="39">
        <v>255</v>
      </c>
      <c r="AE19" s="39">
        <v>262</v>
      </c>
      <c r="AF19" s="39">
        <v>242</v>
      </c>
    </row>
    <row r="20" spans="2:43" ht="17.100000000000001" customHeight="1" thickBot="1" x14ac:dyDescent="0.25">
      <c r="B20" s="53" t="s">
        <v>191</v>
      </c>
      <c r="C20" s="39">
        <v>35</v>
      </c>
      <c r="D20" s="39">
        <v>35</v>
      </c>
      <c r="E20" s="39">
        <v>16</v>
      </c>
      <c r="F20" s="39">
        <v>15</v>
      </c>
      <c r="G20" s="39">
        <v>24</v>
      </c>
      <c r="H20" s="39">
        <v>61</v>
      </c>
      <c r="I20" s="39">
        <v>61</v>
      </c>
      <c r="J20" s="39">
        <v>105</v>
      </c>
      <c r="K20" s="39">
        <v>110</v>
      </c>
      <c r="L20" s="39">
        <v>81</v>
      </c>
      <c r="M20" s="39">
        <v>62</v>
      </c>
      <c r="N20" s="39">
        <v>93</v>
      </c>
      <c r="O20" s="39">
        <v>123</v>
      </c>
      <c r="P20" s="39">
        <v>86</v>
      </c>
      <c r="Q20" s="39">
        <v>67</v>
      </c>
      <c r="R20" s="39">
        <v>83</v>
      </c>
      <c r="S20" s="39">
        <v>92</v>
      </c>
      <c r="T20" s="39">
        <v>99</v>
      </c>
      <c r="U20" s="39">
        <v>57</v>
      </c>
      <c r="V20" s="39">
        <v>70</v>
      </c>
      <c r="W20" s="39">
        <v>73</v>
      </c>
      <c r="X20" s="39">
        <v>89</v>
      </c>
      <c r="Y20" s="39">
        <v>53</v>
      </c>
      <c r="Z20" s="39">
        <v>70</v>
      </c>
      <c r="AA20" s="39">
        <v>38</v>
      </c>
      <c r="AB20" s="39">
        <v>44</v>
      </c>
      <c r="AC20" s="39">
        <v>23</v>
      </c>
      <c r="AD20" s="39">
        <v>7</v>
      </c>
      <c r="AE20" s="39">
        <v>51</v>
      </c>
      <c r="AF20" s="39">
        <v>49</v>
      </c>
    </row>
    <row r="21" spans="2:43" ht="17.100000000000001" customHeight="1" thickBot="1" x14ac:dyDescent="0.25">
      <c r="B21" s="53" t="s">
        <v>192</v>
      </c>
      <c r="C21" s="39">
        <v>256</v>
      </c>
      <c r="D21" s="39">
        <v>238</v>
      </c>
      <c r="E21" s="39">
        <v>191</v>
      </c>
      <c r="F21" s="39">
        <v>228</v>
      </c>
      <c r="G21" s="39">
        <v>268</v>
      </c>
      <c r="H21" s="39">
        <v>271</v>
      </c>
      <c r="I21" s="39">
        <v>186</v>
      </c>
      <c r="J21" s="39">
        <v>277</v>
      </c>
      <c r="K21" s="39">
        <v>328</v>
      </c>
      <c r="L21" s="39">
        <v>424</v>
      </c>
      <c r="M21" s="39">
        <v>285</v>
      </c>
      <c r="N21" s="39">
        <v>370</v>
      </c>
      <c r="O21" s="39">
        <v>401</v>
      </c>
      <c r="P21" s="39">
        <v>479</v>
      </c>
      <c r="Q21" s="39">
        <v>321</v>
      </c>
      <c r="R21" s="39">
        <v>500</v>
      </c>
      <c r="S21" s="39">
        <v>528</v>
      </c>
      <c r="T21" s="39">
        <v>522</v>
      </c>
      <c r="U21" s="39">
        <v>310</v>
      </c>
      <c r="V21" s="39">
        <v>367</v>
      </c>
      <c r="W21" s="39">
        <v>357</v>
      </c>
      <c r="X21" s="39">
        <v>357</v>
      </c>
      <c r="Y21" s="39">
        <v>205</v>
      </c>
      <c r="Z21" s="39">
        <v>377</v>
      </c>
      <c r="AA21" s="39">
        <v>218</v>
      </c>
      <c r="AB21" s="39">
        <v>240</v>
      </c>
      <c r="AC21" s="39">
        <v>137</v>
      </c>
      <c r="AD21" s="39">
        <v>183</v>
      </c>
      <c r="AE21" s="39">
        <v>215</v>
      </c>
      <c r="AF21" s="39">
        <v>350</v>
      </c>
    </row>
    <row r="22" spans="2:43" ht="17.100000000000001" customHeight="1" thickBot="1" x14ac:dyDescent="0.25">
      <c r="B22" s="53" t="s">
        <v>193</v>
      </c>
      <c r="C22" s="39">
        <v>6</v>
      </c>
      <c r="D22" s="39">
        <v>15</v>
      </c>
      <c r="E22" s="39">
        <v>25</v>
      </c>
      <c r="F22" s="39">
        <v>42</v>
      </c>
      <c r="G22" s="39">
        <v>51</v>
      </c>
      <c r="H22" s="39">
        <v>43</v>
      </c>
      <c r="I22" s="39">
        <v>35</v>
      </c>
      <c r="J22" s="39">
        <v>24</v>
      </c>
      <c r="K22" s="39">
        <v>38</v>
      </c>
      <c r="L22" s="39">
        <v>54</v>
      </c>
      <c r="M22" s="39">
        <v>36</v>
      </c>
      <c r="N22" s="39">
        <v>43</v>
      </c>
      <c r="O22" s="39">
        <v>51</v>
      </c>
      <c r="P22" s="39">
        <v>53</v>
      </c>
      <c r="Q22" s="39">
        <v>34</v>
      </c>
      <c r="R22" s="39">
        <v>41</v>
      </c>
      <c r="S22" s="39">
        <v>39</v>
      </c>
      <c r="T22" s="39">
        <v>34</v>
      </c>
      <c r="U22" s="39">
        <v>24</v>
      </c>
      <c r="V22" s="39">
        <v>61</v>
      </c>
      <c r="W22" s="39">
        <v>66</v>
      </c>
      <c r="X22" s="39">
        <v>48</v>
      </c>
      <c r="Y22" s="39">
        <v>15</v>
      </c>
      <c r="Z22" s="39">
        <v>39</v>
      </c>
      <c r="AA22" s="39">
        <v>26</v>
      </c>
      <c r="AB22" s="39">
        <v>20</v>
      </c>
      <c r="AC22" s="39">
        <v>30</v>
      </c>
      <c r="AD22" s="39">
        <v>2</v>
      </c>
      <c r="AE22" s="39">
        <v>25</v>
      </c>
      <c r="AF22" s="39">
        <v>31</v>
      </c>
    </row>
    <row r="23" spans="2:43" ht="17.100000000000001" customHeight="1" thickBot="1" x14ac:dyDescent="0.25">
      <c r="B23" s="55" t="s">
        <v>194</v>
      </c>
      <c r="C23" s="56">
        <f>SUM(C6:C22)</f>
        <v>4142</v>
      </c>
      <c r="D23" s="56">
        <f t="shared" ref="D23:V23" si="0">SUM(D6:D22)</f>
        <v>4819</v>
      </c>
      <c r="E23" s="56">
        <f t="shared" si="0"/>
        <v>3489</v>
      </c>
      <c r="F23" s="56">
        <f t="shared" si="0"/>
        <v>4983</v>
      </c>
      <c r="G23" s="56">
        <f t="shared" si="0"/>
        <v>5602</v>
      </c>
      <c r="H23" s="56">
        <f t="shared" si="0"/>
        <v>6200</v>
      </c>
      <c r="I23" s="56">
        <f t="shared" si="0"/>
        <v>4631</v>
      </c>
      <c r="J23" s="56">
        <f t="shared" si="0"/>
        <v>6060</v>
      </c>
      <c r="K23" s="56">
        <f t="shared" si="0"/>
        <v>7352</v>
      </c>
      <c r="L23" s="56">
        <f t="shared" si="0"/>
        <v>9604</v>
      </c>
      <c r="M23" s="56">
        <f t="shared" si="0"/>
        <v>6363</v>
      </c>
      <c r="N23" s="56">
        <f t="shared" si="0"/>
        <v>9370</v>
      </c>
      <c r="O23" s="56">
        <f t="shared" si="0"/>
        <v>10523</v>
      </c>
      <c r="P23" s="56">
        <f t="shared" si="0"/>
        <v>12077</v>
      </c>
      <c r="Q23" s="56">
        <f t="shared" si="0"/>
        <v>7659</v>
      </c>
      <c r="R23" s="56">
        <f t="shared" si="0"/>
        <v>10481</v>
      </c>
      <c r="S23" s="56">
        <f t="shared" si="0"/>
        <v>13130</v>
      </c>
      <c r="T23" s="56">
        <f t="shared" si="0"/>
        <v>13874</v>
      </c>
      <c r="U23" s="56">
        <f t="shared" si="0"/>
        <v>8166</v>
      </c>
      <c r="V23" s="56">
        <f t="shared" si="0"/>
        <v>11238</v>
      </c>
      <c r="W23" s="56">
        <f>SUM(W6:W22)</f>
        <v>10074</v>
      </c>
      <c r="X23" s="56">
        <f t="shared" ref="X23:Z23" si="1">SUM(X6:X22)</f>
        <v>10683</v>
      </c>
      <c r="Y23" s="56">
        <f t="shared" si="1"/>
        <v>7364</v>
      </c>
      <c r="Z23" s="56">
        <f t="shared" si="1"/>
        <v>11085</v>
      </c>
      <c r="AA23" s="56">
        <v>6598</v>
      </c>
      <c r="AB23" s="56">
        <v>8075</v>
      </c>
      <c r="AC23" s="56">
        <v>4496</v>
      </c>
      <c r="AD23" s="56">
        <v>3906</v>
      </c>
      <c r="AE23" s="56">
        <v>7696</v>
      </c>
      <c r="AF23" s="56">
        <v>8972</v>
      </c>
    </row>
    <row r="24" spans="2:43" ht="27" customHeight="1" x14ac:dyDescent="0.2">
      <c r="B24" s="229"/>
      <c r="C24" s="229"/>
      <c r="D24" s="229"/>
      <c r="E24" s="229"/>
      <c r="F24" s="229"/>
      <c r="G24" s="229"/>
      <c r="H24" s="229"/>
      <c r="I24" s="229"/>
      <c r="J24" s="229"/>
      <c r="K24" s="229"/>
      <c r="L24" s="229"/>
      <c r="M24" s="229"/>
      <c r="N24" s="229"/>
      <c r="O24" s="229"/>
      <c r="P24" s="229"/>
      <c r="Q24" s="229"/>
      <c r="R24" s="229"/>
      <c r="S24" s="229"/>
      <c r="T24" s="229"/>
      <c r="U24" s="229"/>
      <c r="V24" s="229"/>
      <c r="W24" s="229"/>
      <c r="X24" s="229"/>
      <c r="Y24" s="229"/>
      <c r="Z24" s="229"/>
      <c r="AA24" s="229"/>
      <c r="AB24" s="229"/>
      <c r="AC24" s="229"/>
      <c r="AD24" s="229"/>
      <c r="AE24" s="229"/>
      <c r="AF24" s="230"/>
      <c r="AG24" s="76"/>
      <c r="AH24" s="76"/>
      <c r="AI24" s="76"/>
      <c r="AJ24" s="76"/>
      <c r="AK24" s="76"/>
      <c r="AL24" s="76"/>
      <c r="AM24" s="76"/>
      <c r="AN24" s="76"/>
      <c r="AO24" s="76"/>
      <c r="AP24" s="76"/>
    </row>
    <row r="25" spans="2:43" ht="49.5" customHeight="1" x14ac:dyDescent="0.2">
      <c r="B25" s="57"/>
      <c r="C25" s="57"/>
      <c r="D25" s="57"/>
      <c r="E25" s="57"/>
      <c r="F25"/>
      <c r="G25"/>
      <c r="H25"/>
      <c r="I25"/>
      <c r="J25"/>
      <c r="K25"/>
      <c r="L25"/>
      <c r="M25"/>
      <c r="N25"/>
      <c r="O25"/>
      <c r="P25"/>
      <c r="Q25"/>
      <c r="R25"/>
      <c r="S25"/>
      <c r="T25"/>
      <c r="U25"/>
      <c r="V25"/>
      <c r="W25"/>
      <c r="X25"/>
      <c r="Y25"/>
      <c r="Z25"/>
      <c r="AA25"/>
      <c r="AB25"/>
      <c r="AC25"/>
      <c r="AD25"/>
      <c r="AE25" s="78"/>
      <c r="AF25" s="77"/>
      <c r="AG25" s="77"/>
      <c r="AH25" s="77"/>
      <c r="AI25" s="77"/>
      <c r="AJ25" s="77"/>
      <c r="AK25" s="77"/>
      <c r="AL25" s="77"/>
      <c r="AM25" s="77"/>
      <c r="AN25" s="77"/>
      <c r="AO25" s="77"/>
      <c r="AP25" s="77"/>
      <c r="AQ25" s="77"/>
    </row>
    <row r="27" spans="2:43" ht="39" customHeight="1" x14ac:dyDescent="0.2">
      <c r="C27" s="38" t="s">
        <v>202</v>
      </c>
      <c r="D27" s="38" t="s">
        <v>203</v>
      </c>
      <c r="E27" s="38" t="s">
        <v>204</v>
      </c>
      <c r="F27" s="60" t="s">
        <v>205</v>
      </c>
      <c r="G27" s="38" t="s">
        <v>206</v>
      </c>
      <c r="H27" s="38" t="s">
        <v>207</v>
      </c>
      <c r="I27" s="38" t="s">
        <v>208</v>
      </c>
      <c r="J27" s="60" t="s">
        <v>209</v>
      </c>
      <c r="K27" s="38" t="s">
        <v>210</v>
      </c>
      <c r="L27" s="38" t="s">
        <v>211</v>
      </c>
      <c r="M27" s="38" t="s">
        <v>212</v>
      </c>
      <c r="N27" s="60" t="s">
        <v>213</v>
      </c>
      <c r="O27" s="38" t="s">
        <v>214</v>
      </c>
      <c r="P27" s="38" t="s">
        <v>215</v>
      </c>
      <c r="Q27" s="38" t="s">
        <v>216</v>
      </c>
      <c r="R27" s="60" t="s">
        <v>217</v>
      </c>
      <c r="S27" s="38" t="s">
        <v>218</v>
      </c>
      <c r="T27" s="38" t="s">
        <v>219</v>
      </c>
      <c r="U27" s="38" t="s">
        <v>220</v>
      </c>
      <c r="V27" s="60" t="s">
        <v>221</v>
      </c>
      <c r="W27" s="38" t="s">
        <v>222</v>
      </c>
      <c r="X27" s="38" t="s">
        <v>223</v>
      </c>
      <c r="Y27" s="38" t="s">
        <v>224</v>
      </c>
      <c r="Z27" s="60" t="s">
        <v>225</v>
      </c>
      <c r="AA27" s="38" t="s">
        <v>326</v>
      </c>
      <c r="AB27" s="38" t="s">
        <v>331</v>
      </c>
    </row>
    <row r="28" spans="2:43" ht="17.100000000000001" customHeight="1" thickBot="1" x14ac:dyDescent="0.25">
      <c r="B28" s="53" t="s">
        <v>177</v>
      </c>
      <c r="C28" s="35">
        <f t="shared" ref="C28:R43" si="2">+(G6-C6)/C6</f>
        <v>0.15992970123022848</v>
      </c>
      <c r="D28" s="35">
        <f t="shared" si="2"/>
        <v>0.17310664605873261</v>
      </c>
      <c r="E28" s="35">
        <f t="shared" si="2"/>
        <v>0.29831932773109243</v>
      </c>
      <c r="F28" s="35">
        <f t="shared" si="2"/>
        <v>4.4476327116212341E-2</v>
      </c>
      <c r="G28" s="35">
        <f t="shared" si="2"/>
        <v>0.30151515151515151</v>
      </c>
      <c r="H28" s="35">
        <f t="shared" si="2"/>
        <v>0.54808959156785242</v>
      </c>
      <c r="I28" s="35">
        <f t="shared" si="2"/>
        <v>0.48381877022653724</v>
      </c>
      <c r="J28" s="35">
        <f t="shared" si="2"/>
        <v>0.83653846153846156</v>
      </c>
      <c r="K28" s="35">
        <f t="shared" si="2"/>
        <v>0.85331781140861462</v>
      </c>
      <c r="L28" s="35">
        <f t="shared" si="2"/>
        <v>0.48255319148936171</v>
      </c>
      <c r="M28" s="35">
        <f t="shared" si="2"/>
        <v>0.27699018538713194</v>
      </c>
      <c r="N28" s="35">
        <f t="shared" si="2"/>
        <v>0.22587883320867613</v>
      </c>
      <c r="O28" s="35">
        <f t="shared" si="2"/>
        <v>0.23178391959798994</v>
      </c>
      <c r="P28" s="35">
        <f t="shared" si="2"/>
        <v>0.32778415614236511</v>
      </c>
      <c r="Q28" s="35">
        <f t="shared" si="2"/>
        <v>0.31596925704526047</v>
      </c>
      <c r="R28" s="35">
        <f t="shared" si="2"/>
        <v>0.39475289810860281</v>
      </c>
      <c r="S28" s="35">
        <f t="shared" ref="S28:T45" si="3">+(W6-S6)/S6</f>
        <v>-0.11065782763895972</v>
      </c>
      <c r="T28" s="35">
        <f t="shared" si="3"/>
        <v>-0.26588845654993515</v>
      </c>
      <c r="U28" s="35">
        <v>-3.9584685269305649E-2</v>
      </c>
      <c r="V28" s="35">
        <v>-8.4864391951006118E-2</v>
      </c>
      <c r="W28" s="35">
        <v>0.14048165137614679</v>
      </c>
      <c r="X28" s="35">
        <v>0.18315665488810365</v>
      </c>
      <c r="Y28" s="35">
        <v>0.28716216216216217</v>
      </c>
      <c r="Z28" s="35">
        <v>0.11806883365200765</v>
      </c>
      <c r="AA28" s="35">
        <f t="shared" ref="AA28:AB45" si="4">+(AE6-AA6)/AA6</f>
        <v>-0.15105485232067511</v>
      </c>
      <c r="AB28" s="35">
        <f t="shared" si="4"/>
        <v>-0.11286089238845144</v>
      </c>
    </row>
    <row r="29" spans="2:43" ht="17.100000000000001" customHeight="1" thickBot="1" x14ac:dyDescent="0.25">
      <c r="B29" s="53" t="s">
        <v>178</v>
      </c>
      <c r="C29" s="35">
        <f t="shared" si="2"/>
        <v>-0.14963503649635038</v>
      </c>
      <c r="D29" s="35">
        <f t="shared" si="2"/>
        <v>0.10572687224669604</v>
      </c>
      <c r="E29" s="35">
        <f t="shared" si="2"/>
        <v>6.4676616915422883E-2</v>
      </c>
      <c r="F29" s="35">
        <f t="shared" si="2"/>
        <v>-5.7142857142857141E-2</v>
      </c>
      <c r="G29" s="35">
        <f t="shared" si="2"/>
        <v>6.8669527896995708E-2</v>
      </c>
      <c r="H29" s="35">
        <f t="shared" si="2"/>
        <v>1.0239043824701195</v>
      </c>
      <c r="I29" s="35">
        <f t="shared" si="2"/>
        <v>0.22429906542056074</v>
      </c>
      <c r="J29" s="35">
        <f t="shared" si="2"/>
        <v>1.5696969696969696</v>
      </c>
      <c r="K29" s="35">
        <f t="shared" si="2"/>
        <v>0.63052208835341361</v>
      </c>
      <c r="L29" s="35">
        <f t="shared" si="2"/>
        <v>-2.1653543307086614E-2</v>
      </c>
      <c r="M29" s="35">
        <f t="shared" si="2"/>
        <v>0.3282442748091603</v>
      </c>
      <c r="N29" s="35">
        <f t="shared" si="2"/>
        <v>-0.25471698113207547</v>
      </c>
      <c r="O29" s="35">
        <f t="shared" si="2"/>
        <v>0.30541871921182268</v>
      </c>
      <c r="P29" s="35">
        <f t="shared" si="2"/>
        <v>2.4144869215291749E-2</v>
      </c>
      <c r="Q29" s="35">
        <f t="shared" si="2"/>
        <v>-0.16954022988505746</v>
      </c>
      <c r="R29" s="35">
        <f t="shared" si="2"/>
        <v>-2.2151898734177215E-2</v>
      </c>
      <c r="S29" s="35">
        <f t="shared" si="3"/>
        <v>-0.57924528301886791</v>
      </c>
      <c r="T29" s="35">
        <f t="shared" si="3"/>
        <v>-0.46365422396856582</v>
      </c>
      <c r="U29" s="35">
        <v>-0.24567474048442905</v>
      </c>
      <c r="V29" s="35">
        <v>-0.13268608414239483</v>
      </c>
      <c r="W29" s="35">
        <v>0.27802690582959644</v>
      </c>
      <c r="X29" s="35">
        <v>1.098901098901099E-2</v>
      </c>
      <c r="Y29" s="35">
        <v>7.7981651376146793E-2</v>
      </c>
      <c r="Z29" s="35">
        <v>3.3582089552238806E-2</v>
      </c>
      <c r="AA29" s="35">
        <f t="shared" si="4"/>
        <v>0.11475409836065574</v>
      </c>
      <c r="AB29" s="35">
        <f t="shared" si="4"/>
        <v>0.38157894736842107</v>
      </c>
    </row>
    <row r="30" spans="2:43" ht="17.100000000000001" customHeight="1" thickBot="1" x14ac:dyDescent="0.25">
      <c r="B30" s="53" t="s">
        <v>179</v>
      </c>
      <c r="C30" s="35">
        <f t="shared" si="2"/>
        <v>3.2888888888888888</v>
      </c>
      <c r="D30" s="35">
        <f t="shared" si="2"/>
        <v>1.0980392156862746</v>
      </c>
      <c r="E30" s="35">
        <f t="shared" si="2"/>
        <v>0.43902439024390244</v>
      </c>
      <c r="F30" s="35">
        <f t="shared" si="2"/>
        <v>0.40816326530612246</v>
      </c>
      <c r="G30" s="35">
        <f t="shared" si="2"/>
        <v>0.97927461139896377</v>
      </c>
      <c r="H30" s="35">
        <f t="shared" si="2"/>
        <v>1.0934579439252337</v>
      </c>
      <c r="I30" s="35">
        <f t="shared" si="2"/>
        <v>0.42372881355932202</v>
      </c>
      <c r="J30" s="35">
        <f t="shared" si="2"/>
        <v>0.38164251207729466</v>
      </c>
      <c r="K30" s="35">
        <f t="shared" si="2"/>
        <v>-0.36649214659685864</v>
      </c>
      <c r="L30" s="35">
        <f t="shared" si="2"/>
        <v>-0.546875</v>
      </c>
      <c r="M30" s="35">
        <f t="shared" si="2"/>
        <v>-2.3809523809523808E-2</v>
      </c>
      <c r="N30" s="35">
        <f t="shared" si="2"/>
        <v>-0.24825174825174826</v>
      </c>
      <c r="O30" s="35">
        <f t="shared" si="2"/>
        <v>2.4793388429752067E-2</v>
      </c>
      <c r="P30" s="35">
        <f t="shared" si="2"/>
        <v>0.31527093596059114</v>
      </c>
      <c r="Q30" s="35">
        <f t="shared" si="2"/>
        <v>-0.16463414634146342</v>
      </c>
      <c r="R30" s="35">
        <f t="shared" si="2"/>
        <v>6.9767441860465115E-2</v>
      </c>
      <c r="S30" s="35">
        <f t="shared" si="3"/>
        <v>-0.12096774193548387</v>
      </c>
      <c r="T30" s="35">
        <f t="shared" si="3"/>
        <v>-0.26591760299625467</v>
      </c>
      <c r="U30" s="35">
        <v>0.24817518248175183</v>
      </c>
      <c r="V30" s="35">
        <v>0.21304347826086956</v>
      </c>
      <c r="W30" s="35">
        <v>0.24770642201834864</v>
      </c>
      <c r="X30" s="35">
        <v>0.44897959183673469</v>
      </c>
      <c r="Y30" s="35">
        <v>0.15204678362573099</v>
      </c>
      <c r="Z30" s="35">
        <v>8.2437275985663083E-2</v>
      </c>
      <c r="AA30" s="35">
        <f t="shared" si="4"/>
        <v>0.51401869158878499</v>
      </c>
      <c r="AB30" s="35">
        <f t="shared" si="4"/>
        <v>0.37313432835820898</v>
      </c>
    </row>
    <row r="31" spans="2:43" ht="17.100000000000001" customHeight="1" thickBot="1" x14ac:dyDescent="0.25">
      <c r="B31" s="53" t="s">
        <v>180</v>
      </c>
      <c r="C31" s="35">
        <f t="shared" si="2"/>
        <v>1.8354430379746836</v>
      </c>
      <c r="D31" s="35">
        <f t="shared" si="2"/>
        <v>1.9411764705882353</v>
      </c>
      <c r="E31" s="35">
        <f t="shared" si="2"/>
        <v>0.45228215767634855</v>
      </c>
      <c r="F31" s="35">
        <f t="shared" si="2"/>
        <v>1.2585365853658537</v>
      </c>
      <c r="G31" s="35">
        <f t="shared" si="2"/>
        <v>0.8705357142857143</v>
      </c>
      <c r="H31" s="35">
        <f t="shared" si="2"/>
        <v>0.12571428571428572</v>
      </c>
      <c r="I31" s="35">
        <f t="shared" si="2"/>
        <v>-0.29428571428571426</v>
      </c>
      <c r="J31" s="35">
        <f t="shared" si="2"/>
        <v>-0.62203023758099352</v>
      </c>
      <c r="K31" s="35">
        <f t="shared" si="2"/>
        <v>-6.9212410501193311E-2</v>
      </c>
      <c r="L31" s="35">
        <f t="shared" si="2"/>
        <v>0.32994923857868019</v>
      </c>
      <c r="M31" s="35">
        <f t="shared" si="2"/>
        <v>8.0971659919028341E-2</v>
      </c>
      <c r="N31" s="35">
        <f t="shared" si="2"/>
        <v>0.41142857142857142</v>
      </c>
      <c r="O31" s="35">
        <f t="shared" si="2"/>
        <v>-0.4358974358974359</v>
      </c>
      <c r="P31" s="35">
        <f t="shared" si="2"/>
        <v>-0.25572519083969464</v>
      </c>
      <c r="Q31" s="35">
        <f t="shared" si="2"/>
        <v>0.10486891385767791</v>
      </c>
      <c r="R31" s="35">
        <f t="shared" si="2"/>
        <v>0.60323886639676116</v>
      </c>
      <c r="S31" s="35">
        <f t="shared" si="3"/>
        <v>0.79545454545454541</v>
      </c>
      <c r="T31" s="35">
        <f t="shared" si="3"/>
        <v>-0.17692307692307693</v>
      </c>
      <c r="U31" s="35">
        <v>-0.10508474576271186</v>
      </c>
      <c r="V31" s="35">
        <v>-0.20202020202020202</v>
      </c>
      <c r="W31" s="35">
        <v>-2.0253164556962026E-2</v>
      </c>
      <c r="X31" s="35">
        <v>0.17445482866043613</v>
      </c>
      <c r="Y31" s="35">
        <v>0.29166666666666669</v>
      </c>
      <c r="Z31" s="35">
        <v>6.9620253164556958E-2</v>
      </c>
      <c r="AA31" s="35">
        <f t="shared" si="4"/>
        <v>0.20422535211267606</v>
      </c>
      <c r="AB31" s="35">
        <f t="shared" si="4"/>
        <v>5.9561128526645767E-2</v>
      </c>
    </row>
    <row r="32" spans="2:43" ht="17.100000000000001" customHeight="1" thickBot="1" x14ac:dyDescent="0.25">
      <c r="B32" s="53" t="s">
        <v>181</v>
      </c>
      <c r="C32" s="35">
        <f t="shared" si="2"/>
        <v>1.8484848484848484</v>
      </c>
      <c r="D32" s="35">
        <f t="shared" si="2"/>
        <v>-4.4334975369458129E-2</v>
      </c>
      <c r="E32" s="35">
        <f t="shared" si="2"/>
        <v>-0.26035502958579881</v>
      </c>
      <c r="F32" s="35">
        <f t="shared" si="2"/>
        <v>-1.2500000000000001E-2</v>
      </c>
      <c r="G32" s="35">
        <f t="shared" si="2"/>
        <v>7.4468085106382975E-2</v>
      </c>
      <c r="H32" s="35">
        <f t="shared" si="2"/>
        <v>-0.10824742268041238</v>
      </c>
      <c r="I32" s="35">
        <f t="shared" si="2"/>
        <v>0.224</v>
      </c>
      <c r="J32" s="35">
        <f t="shared" si="2"/>
        <v>-7.5949367088607597E-2</v>
      </c>
      <c r="K32" s="35">
        <f t="shared" si="2"/>
        <v>0.35643564356435642</v>
      </c>
      <c r="L32" s="35">
        <f t="shared" si="2"/>
        <v>0.79190751445086704</v>
      </c>
      <c r="M32" s="35">
        <f t="shared" si="2"/>
        <v>0.23529411764705882</v>
      </c>
      <c r="N32" s="35">
        <f t="shared" si="2"/>
        <v>0.29452054794520549</v>
      </c>
      <c r="O32" s="35">
        <f t="shared" si="2"/>
        <v>-6.2043795620437957E-2</v>
      </c>
      <c r="P32" s="35">
        <f t="shared" si="2"/>
        <v>-2.903225806451613E-2</v>
      </c>
      <c r="Q32" s="35">
        <f t="shared" si="2"/>
        <v>-0.3439153439153439</v>
      </c>
      <c r="R32" s="35">
        <f t="shared" si="2"/>
        <v>0.44973544973544971</v>
      </c>
      <c r="S32" s="35">
        <f t="shared" si="3"/>
        <v>-0.31906614785992216</v>
      </c>
      <c r="T32" s="35">
        <f t="shared" si="3"/>
        <v>-0.41196013289036543</v>
      </c>
      <c r="U32" s="35">
        <v>-0.18548387096774194</v>
      </c>
      <c r="V32" s="35">
        <v>-0.4051094890510949</v>
      </c>
      <c r="W32" s="35">
        <v>-0.14857142857142858</v>
      </c>
      <c r="X32" s="35">
        <v>-4.519774011299435E-2</v>
      </c>
      <c r="Y32" s="35">
        <v>0.51485148514851486</v>
      </c>
      <c r="Z32" s="35">
        <v>0.25766871165644173</v>
      </c>
      <c r="AA32" s="35">
        <f t="shared" si="4"/>
        <v>1.8901098901098901</v>
      </c>
      <c r="AB32" s="35">
        <f t="shared" si="4"/>
        <v>0.97499999999999998</v>
      </c>
    </row>
    <row r="33" spans="2:28" ht="17.100000000000001" customHeight="1" thickBot="1" x14ac:dyDescent="0.25">
      <c r="B33" s="53" t="s">
        <v>182</v>
      </c>
      <c r="C33" s="35">
        <f t="shared" si="2"/>
        <v>0.68571428571428572</v>
      </c>
      <c r="D33" s="35">
        <f t="shared" si="2"/>
        <v>0.79545454545454541</v>
      </c>
      <c r="E33" s="35">
        <f t="shared" si="2"/>
        <v>0.30232558139534882</v>
      </c>
      <c r="F33" s="35">
        <f t="shared" si="2"/>
        <v>0.14814814814814814</v>
      </c>
      <c r="G33" s="35">
        <f t="shared" si="2"/>
        <v>0.15254237288135594</v>
      </c>
      <c r="H33" s="35">
        <f t="shared" si="2"/>
        <v>0.35443037974683544</v>
      </c>
      <c r="I33" s="35">
        <f t="shared" si="2"/>
        <v>-3.5714285714285712E-2</v>
      </c>
      <c r="J33" s="35">
        <f t="shared" si="2"/>
        <v>0.33870967741935482</v>
      </c>
      <c r="K33" s="35">
        <f t="shared" si="2"/>
        <v>0.39705882352941174</v>
      </c>
      <c r="L33" s="35">
        <f t="shared" si="2"/>
        <v>-5.6074766355140186E-2</v>
      </c>
      <c r="M33" s="35">
        <f t="shared" si="2"/>
        <v>0.20370370370370369</v>
      </c>
      <c r="N33" s="35">
        <f t="shared" si="2"/>
        <v>3.614457831325301E-2</v>
      </c>
      <c r="O33" s="35">
        <f t="shared" si="2"/>
        <v>0.15789473684210525</v>
      </c>
      <c r="P33" s="35">
        <f t="shared" si="2"/>
        <v>-1.9801980198019802E-2</v>
      </c>
      <c r="Q33" s="35">
        <f t="shared" si="2"/>
        <v>-0.15384615384615385</v>
      </c>
      <c r="R33" s="35">
        <f t="shared" si="2"/>
        <v>-0.1744186046511628</v>
      </c>
      <c r="S33" s="35">
        <f t="shared" si="3"/>
        <v>-0.22727272727272727</v>
      </c>
      <c r="T33" s="35">
        <f t="shared" si="3"/>
        <v>-0.20202020202020202</v>
      </c>
      <c r="U33" s="35">
        <v>-0.12727272727272726</v>
      </c>
      <c r="V33" s="35">
        <v>4.2253521126760563E-2</v>
      </c>
      <c r="W33" s="35">
        <v>0</v>
      </c>
      <c r="X33" s="35">
        <v>-6.3291139240506333E-2</v>
      </c>
      <c r="Y33" s="35">
        <v>0.27083333333333331</v>
      </c>
      <c r="Z33" s="35">
        <v>-1.3513513513513514E-2</v>
      </c>
      <c r="AA33" s="35">
        <f t="shared" si="4"/>
        <v>-0.37209302325581395</v>
      </c>
      <c r="AB33" s="35">
        <f t="shared" si="4"/>
        <v>0.93478260869565222</v>
      </c>
    </row>
    <row r="34" spans="2:28" ht="17.100000000000001" customHeight="1" thickBot="1" x14ac:dyDescent="0.25">
      <c r="B34" s="53" t="s">
        <v>183</v>
      </c>
      <c r="C34" s="35">
        <f t="shared" si="2"/>
        <v>1.96</v>
      </c>
      <c r="D34" s="35">
        <f t="shared" si="2"/>
        <v>0.29608938547486036</v>
      </c>
      <c r="E34" s="35">
        <f>+(I12-E12)/E12</f>
        <v>-0.1297071129707113</v>
      </c>
      <c r="F34" s="35">
        <f t="shared" si="2"/>
        <v>-8.0882352941176475E-2</v>
      </c>
      <c r="G34" s="35">
        <f t="shared" si="2"/>
        <v>-0.33783783783783783</v>
      </c>
      <c r="H34" s="35">
        <f t="shared" si="2"/>
        <v>1.0172413793103448</v>
      </c>
      <c r="I34" s="35">
        <f t="shared" si="2"/>
        <v>0.66826923076923073</v>
      </c>
      <c r="J34" s="35">
        <f t="shared" si="2"/>
        <v>0.72399999999999998</v>
      </c>
      <c r="K34" s="35">
        <f t="shared" si="2"/>
        <v>0.97959183673469385</v>
      </c>
      <c r="L34" s="35">
        <f t="shared" si="2"/>
        <v>0.23931623931623933</v>
      </c>
      <c r="M34" s="35">
        <f t="shared" si="2"/>
        <v>0.16138328530259366</v>
      </c>
      <c r="N34" s="35">
        <f t="shared" si="2"/>
        <v>0.10672853828306264</v>
      </c>
      <c r="O34" s="35">
        <f t="shared" si="2"/>
        <v>0.25</v>
      </c>
      <c r="P34" s="35">
        <f t="shared" si="2"/>
        <v>4.8275862068965517E-2</v>
      </c>
      <c r="Q34" s="35">
        <f t="shared" si="2"/>
        <v>0.12903225806451613</v>
      </c>
      <c r="R34" s="35">
        <f t="shared" si="2"/>
        <v>-6.2893081761006293E-3</v>
      </c>
      <c r="S34" s="35">
        <f t="shared" si="3"/>
        <v>4.7422680412371132E-2</v>
      </c>
      <c r="T34" s="35">
        <f t="shared" si="3"/>
        <v>-0.32894736842105265</v>
      </c>
      <c r="U34" s="35">
        <v>-0.3934065934065934</v>
      </c>
      <c r="V34" s="35">
        <v>-0.19620253164556961</v>
      </c>
      <c r="W34" s="35">
        <v>-4.9212598425196853E-2</v>
      </c>
      <c r="X34" s="35">
        <v>-0.12009803921568628</v>
      </c>
      <c r="Y34" s="35">
        <v>3.6231884057971015E-3</v>
      </c>
      <c r="Z34" s="35">
        <v>0.37270341207349084</v>
      </c>
      <c r="AA34" s="35">
        <f t="shared" si="4"/>
        <v>-0.31391585760517798</v>
      </c>
      <c r="AB34" s="35">
        <f t="shared" si="4"/>
        <v>7.8078078078078081E-2</v>
      </c>
    </row>
    <row r="35" spans="2:28" ht="17.100000000000001" customHeight="1" thickBot="1" x14ac:dyDescent="0.25">
      <c r="B35" s="53" t="s">
        <v>184</v>
      </c>
      <c r="C35" s="35">
        <f t="shared" si="2"/>
        <v>2.2068965517241379</v>
      </c>
      <c r="D35" s="35">
        <f t="shared" si="2"/>
        <v>0.8125</v>
      </c>
      <c r="E35" s="35">
        <f t="shared" si="2"/>
        <v>-0.12380952380952381</v>
      </c>
      <c r="F35" s="35">
        <f t="shared" si="2"/>
        <v>-0.14705882352941177</v>
      </c>
      <c r="G35" s="35">
        <f t="shared" si="2"/>
        <v>0.32258064516129031</v>
      </c>
      <c r="H35" s="35">
        <f t="shared" si="2"/>
        <v>0.12931034482758622</v>
      </c>
      <c r="I35" s="35">
        <f t="shared" si="2"/>
        <v>0.36956521739130432</v>
      </c>
      <c r="J35" s="35">
        <f t="shared" si="2"/>
        <v>1.0229885057471264</v>
      </c>
      <c r="K35" s="35">
        <f t="shared" si="2"/>
        <v>0.90243902439024393</v>
      </c>
      <c r="L35" s="35">
        <f t="shared" si="2"/>
        <v>0.71755725190839692</v>
      </c>
      <c r="M35" s="35">
        <f t="shared" si="2"/>
        <v>0.24603174603174602</v>
      </c>
      <c r="N35" s="35">
        <f t="shared" si="2"/>
        <v>0.10227272727272728</v>
      </c>
      <c r="O35" s="35">
        <f t="shared" si="2"/>
        <v>2.564102564102564E-2</v>
      </c>
      <c r="P35" s="35">
        <f t="shared" si="2"/>
        <v>4.8888888888888891E-2</v>
      </c>
      <c r="Q35" s="35">
        <f t="shared" si="2"/>
        <v>-0.15923566878980891</v>
      </c>
      <c r="R35" s="35">
        <f t="shared" si="2"/>
        <v>-0.10824742268041238</v>
      </c>
      <c r="S35" s="35">
        <f t="shared" si="3"/>
        <v>-0.37916666666666665</v>
      </c>
      <c r="T35" s="35">
        <f t="shared" si="3"/>
        <v>-0.3771186440677966</v>
      </c>
      <c r="U35" s="35">
        <v>-0.25757575757575757</v>
      </c>
      <c r="V35" s="35">
        <v>-0.25433526011560692</v>
      </c>
      <c r="W35" s="35">
        <v>0.14093959731543623</v>
      </c>
      <c r="X35" s="35">
        <v>0.27210884353741499</v>
      </c>
      <c r="Y35" s="35">
        <v>0.16326530612244897</v>
      </c>
      <c r="Z35" s="35">
        <v>0.10852713178294573</v>
      </c>
      <c r="AA35" s="35">
        <f t="shared" si="4"/>
        <v>0.21830985915492956</v>
      </c>
      <c r="AB35" s="35">
        <f t="shared" si="4"/>
        <v>5.2980132450331126E-2</v>
      </c>
    </row>
    <row r="36" spans="2:28" ht="17.100000000000001" customHeight="1" thickBot="1" x14ac:dyDescent="0.25">
      <c r="B36" s="53" t="s">
        <v>185</v>
      </c>
      <c r="C36" s="35">
        <f t="shared" si="2"/>
        <v>-1.555023923444976E-2</v>
      </c>
      <c r="D36" s="35">
        <f t="shared" si="2"/>
        <v>0.30571761960326721</v>
      </c>
      <c r="E36" s="35">
        <f t="shared" si="2"/>
        <v>0.9463276836158192</v>
      </c>
      <c r="F36" s="35">
        <f t="shared" si="2"/>
        <v>0.15041128084606345</v>
      </c>
      <c r="G36" s="35">
        <f t="shared" si="2"/>
        <v>0.41433778857837184</v>
      </c>
      <c r="H36" s="35">
        <f t="shared" si="2"/>
        <v>0.23771224307417338</v>
      </c>
      <c r="I36" s="35">
        <f t="shared" si="2"/>
        <v>0.204644412191582</v>
      </c>
      <c r="J36" s="35">
        <f t="shared" si="2"/>
        <v>-1.7364657814096015E-2</v>
      </c>
      <c r="K36" s="35">
        <f t="shared" si="2"/>
        <v>1.2886597938144329E-2</v>
      </c>
      <c r="L36" s="35">
        <f t="shared" si="2"/>
        <v>2.4548736462093861E-2</v>
      </c>
      <c r="M36" s="35">
        <f t="shared" si="2"/>
        <v>-5.6626506024096385E-2</v>
      </c>
      <c r="N36" s="35">
        <f t="shared" si="2"/>
        <v>0.11226611226611227</v>
      </c>
      <c r="O36" s="35">
        <f t="shared" si="2"/>
        <v>9.4995759117896525E-2</v>
      </c>
      <c r="P36" s="35">
        <f t="shared" si="2"/>
        <v>-6.4129668780831567E-2</v>
      </c>
      <c r="Q36" s="35">
        <f t="shared" si="2"/>
        <v>-0.1111111111111111</v>
      </c>
      <c r="R36" s="35">
        <f t="shared" si="2"/>
        <v>-0.21308411214953271</v>
      </c>
      <c r="S36" s="35">
        <f t="shared" si="3"/>
        <v>-0.28505034856700234</v>
      </c>
      <c r="T36" s="35">
        <f t="shared" si="3"/>
        <v>-0.11671686746987951</v>
      </c>
      <c r="U36" s="86">
        <v>-0.21264367816091953</v>
      </c>
      <c r="V36" s="86">
        <v>0.14845605700712589</v>
      </c>
      <c r="W36" s="86">
        <v>0.30552546045503792</v>
      </c>
      <c r="X36" s="86">
        <v>5.9676044330775786E-3</v>
      </c>
      <c r="Y36" s="86">
        <v>0.24087591240875914</v>
      </c>
      <c r="Z36" s="86">
        <v>0.22543950361944157</v>
      </c>
      <c r="AA36" s="35">
        <f t="shared" si="4"/>
        <v>0.72057856673241294</v>
      </c>
      <c r="AB36" s="35">
        <f t="shared" si="4"/>
        <v>-9.0780642882373724E-2</v>
      </c>
    </row>
    <row r="37" spans="2:28" ht="17.100000000000001" customHeight="1" thickBot="1" x14ac:dyDescent="0.25">
      <c r="B37" s="53" t="s">
        <v>186</v>
      </c>
      <c r="C37" s="35">
        <f t="shared" si="2"/>
        <v>0.64225690276110448</v>
      </c>
      <c r="D37" s="35">
        <f t="shared" si="2"/>
        <v>0.14985014985014986</v>
      </c>
      <c r="E37" s="35">
        <f t="shared" si="2"/>
        <v>0.39586919104991392</v>
      </c>
      <c r="F37" s="35">
        <f t="shared" si="2"/>
        <v>0.18367346938775511</v>
      </c>
      <c r="G37" s="35">
        <f t="shared" si="2"/>
        <v>0.10818713450292397</v>
      </c>
      <c r="H37" s="35">
        <f t="shared" si="2"/>
        <v>0.8105994787141616</v>
      </c>
      <c r="I37" s="35">
        <f t="shared" si="2"/>
        <v>0.68434032059186189</v>
      </c>
      <c r="J37" s="35">
        <f t="shared" si="2"/>
        <v>0.59827586206896555</v>
      </c>
      <c r="K37" s="35">
        <f t="shared" si="2"/>
        <v>0.4920844327176781</v>
      </c>
      <c r="L37" s="35">
        <f t="shared" si="2"/>
        <v>0.33781190019193857</v>
      </c>
      <c r="M37" s="35">
        <f t="shared" si="2"/>
        <v>0.51537335285505126</v>
      </c>
      <c r="N37" s="35">
        <f t="shared" si="2"/>
        <v>0.46116504854368934</v>
      </c>
      <c r="O37" s="35">
        <f t="shared" si="2"/>
        <v>0.5839964633068081</v>
      </c>
      <c r="P37" s="35">
        <f t="shared" si="2"/>
        <v>0.31097560975609756</v>
      </c>
      <c r="Q37" s="35">
        <f t="shared" si="2"/>
        <v>0.12753623188405797</v>
      </c>
      <c r="R37" s="35">
        <f t="shared" si="2"/>
        <v>-7.7519379844961239E-3</v>
      </c>
      <c r="S37" s="35">
        <f t="shared" si="3"/>
        <v>-0.23527770025118616</v>
      </c>
      <c r="T37" s="35">
        <f t="shared" si="3"/>
        <v>-0.26703146374829001</v>
      </c>
      <c r="U37" s="35">
        <v>-0.33718937446443875</v>
      </c>
      <c r="V37" s="35">
        <v>-2.6785714285714284E-2</v>
      </c>
      <c r="W37" s="35">
        <v>-9.8540145985401464E-2</v>
      </c>
      <c r="X37" s="35">
        <v>1.5677491601343786E-2</v>
      </c>
      <c r="Y37" s="35">
        <v>0.36393018745959921</v>
      </c>
      <c r="Z37" s="35">
        <v>-0.10359327217125382</v>
      </c>
      <c r="AA37" s="35">
        <f t="shared" si="4"/>
        <v>-2.9893924783027964E-2</v>
      </c>
      <c r="AB37" s="35">
        <f t="shared" si="4"/>
        <v>0.17721518987341772</v>
      </c>
    </row>
    <row r="38" spans="2:28" ht="17.100000000000001" customHeight="1" thickBot="1" x14ac:dyDescent="0.25">
      <c r="B38" s="53" t="s">
        <v>187</v>
      </c>
      <c r="C38" s="35">
        <f t="shared" si="2"/>
        <v>0.85</v>
      </c>
      <c r="D38" s="35">
        <f t="shared" si="2"/>
        <v>0.94736842105263153</v>
      </c>
      <c r="E38" s="35">
        <f t="shared" si="2"/>
        <v>0.53333333333333333</v>
      </c>
      <c r="F38" s="35">
        <f t="shared" si="2"/>
        <v>0.21428571428571427</v>
      </c>
      <c r="G38" s="35">
        <f t="shared" si="2"/>
        <v>0.51351351351351349</v>
      </c>
      <c r="H38" s="35">
        <f t="shared" si="2"/>
        <v>0.35135135135135137</v>
      </c>
      <c r="I38" s="35">
        <f t="shared" si="2"/>
        <v>1</v>
      </c>
      <c r="J38" s="35">
        <f t="shared" si="2"/>
        <v>1.1470588235294117</v>
      </c>
      <c r="K38" s="35">
        <f t="shared" si="2"/>
        <v>0.48214285714285715</v>
      </c>
      <c r="L38" s="35">
        <f t="shared" si="2"/>
        <v>0.54</v>
      </c>
      <c r="M38" s="35">
        <f t="shared" si="2"/>
        <v>0.39130434782608697</v>
      </c>
      <c r="N38" s="35">
        <f t="shared" si="2"/>
        <v>0.64383561643835618</v>
      </c>
      <c r="O38" s="35">
        <f t="shared" si="2"/>
        <v>8.4337349397590355E-2</v>
      </c>
      <c r="P38" s="35">
        <f t="shared" si="2"/>
        <v>0.37662337662337664</v>
      </c>
      <c r="Q38" s="35">
        <f t="shared" si="2"/>
        <v>0.140625</v>
      </c>
      <c r="R38" s="35">
        <f t="shared" si="2"/>
        <v>-0.15</v>
      </c>
      <c r="S38" s="35">
        <f t="shared" si="3"/>
        <v>0.18888888888888888</v>
      </c>
      <c r="T38" s="35">
        <f t="shared" si="3"/>
        <v>-0.34905660377358488</v>
      </c>
      <c r="U38" s="35">
        <v>-0.21917808219178081</v>
      </c>
      <c r="V38" s="35">
        <v>-0.13725490196078433</v>
      </c>
      <c r="W38" s="35">
        <v>-0.18691588785046728</v>
      </c>
      <c r="X38" s="35">
        <v>0.30434782608695654</v>
      </c>
      <c r="Y38" s="35">
        <v>0.59649122807017541</v>
      </c>
      <c r="Z38" s="35">
        <v>0.20454545454545456</v>
      </c>
      <c r="AA38" s="35">
        <f t="shared" si="4"/>
        <v>0.35135135135135137</v>
      </c>
      <c r="AB38" s="35">
        <f t="shared" si="4"/>
        <v>-0.19607843137254902</v>
      </c>
    </row>
    <row r="39" spans="2:28" ht="17.100000000000001" customHeight="1" thickBot="1" x14ac:dyDescent="0.25">
      <c r="B39" s="53" t="s">
        <v>188</v>
      </c>
      <c r="C39" s="35">
        <f t="shared" si="2"/>
        <v>0.37264150943396224</v>
      </c>
      <c r="D39" s="35">
        <f t="shared" si="2"/>
        <v>0.2153846153846154</v>
      </c>
      <c r="E39" s="35">
        <f t="shared" si="2"/>
        <v>0.48026315789473684</v>
      </c>
      <c r="F39" s="35">
        <f t="shared" si="2"/>
        <v>0.14432989690721648</v>
      </c>
      <c r="G39" s="35">
        <f t="shared" si="2"/>
        <v>0.28865979381443296</v>
      </c>
      <c r="H39" s="35">
        <f t="shared" si="2"/>
        <v>0.59177215189873422</v>
      </c>
      <c r="I39" s="35">
        <f t="shared" si="2"/>
        <v>0.45777777777777778</v>
      </c>
      <c r="J39" s="35">
        <f t="shared" si="2"/>
        <v>0.60360360360360366</v>
      </c>
      <c r="K39" s="35">
        <f t="shared" si="2"/>
        <v>0.27733333333333332</v>
      </c>
      <c r="L39" s="35">
        <f t="shared" si="2"/>
        <v>-2.584493041749503E-2</v>
      </c>
      <c r="M39" s="35">
        <f t="shared" si="2"/>
        <v>-0.10365853658536585</v>
      </c>
      <c r="N39" s="35">
        <f t="shared" si="2"/>
        <v>-8.7078651685393263E-2</v>
      </c>
      <c r="O39" s="35">
        <f t="shared" si="2"/>
        <v>-0.1524008350730689</v>
      </c>
      <c r="P39" s="35">
        <f t="shared" si="2"/>
        <v>-0.1306122448979592</v>
      </c>
      <c r="Q39" s="35">
        <f t="shared" si="2"/>
        <v>-7.4829931972789115E-2</v>
      </c>
      <c r="R39" s="35">
        <f t="shared" si="2"/>
        <v>9.8461538461538461E-2</v>
      </c>
      <c r="S39" s="35">
        <f t="shared" si="3"/>
        <v>-0.12315270935960591</v>
      </c>
      <c r="T39" s="35">
        <f t="shared" si="3"/>
        <v>-0.20892018779342722</v>
      </c>
      <c r="U39" s="35">
        <v>-0.15441176470588236</v>
      </c>
      <c r="V39" s="35">
        <v>-0.1092436974789916</v>
      </c>
      <c r="W39" s="35">
        <v>-1.9662921348314606E-2</v>
      </c>
      <c r="X39" s="35">
        <v>0.11572700296735905</v>
      </c>
      <c r="Y39" s="35">
        <v>8.2608695652173908E-2</v>
      </c>
      <c r="Z39" s="35">
        <v>0.1540880503144654</v>
      </c>
      <c r="AA39" s="35">
        <f t="shared" si="4"/>
        <v>-6.965174129353234E-2</v>
      </c>
      <c r="AB39" s="35">
        <f t="shared" si="4"/>
        <v>-6.8376068376068383E-2</v>
      </c>
    </row>
    <row r="40" spans="2:28" ht="17.100000000000001" customHeight="1" thickBot="1" x14ac:dyDescent="0.25">
      <c r="B40" s="53" t="s">
        <v>189</v>
      </c>
      <c r="C40" s="35">
        <f t="shared" si="2"/>
        <v>7.9056865464632461E-2</v>
      </c>
      <c r="D40" s="35">
        <f t="shared" si="2"/>
        <v>0.25348542458808621</v>
      </c>
      <c r="E40" s="35">
        <f t="shared" si="2"/>
        <v>0.35483870967741937</v>
      </c>
      <c r="F40" s="35">
        <f t="shared" si="2"/>
        <v>0.36063569682151592</v>
      </c>
      <c r="G40" s="35">
        <f t="shared" si="2"/>
        <v>0.59383033419023135</v>
      </c>
      <c r="H40" s="35">
        <f t="shared" si="2"/>
        <v>0.60768452982810917</v>
      </c>
      <c r="I40" s="35">
        <f t="shared" si="2"/>
        <v>0.39974937343358397</v>
      </c>
      <c r="J40" s="35">
        <f t="shared" si="2"/>
        <v>1.2497753818508535</v>
      </c>
      <c r="K40" s="35">
        <f t="shared" si="2"/>
        <v>0.7661290322580645</v>
      </c>
      <c r="L40" s="35">
        <f t="shared" si="2"/>
        <v>0.42830188679245285</v>
      </c>
      <c r="M40" s="35">
        <f t="shared" si="2"/>
        <v>1.611459265890779E-2</v>
      </c>
      <c r="N40" s="35">
        <f t="shared" si="2"/>
        <v>-0.15894568690095848</v>
      </c>
      <c r="O40" s="35">
        <f t="shared" si="2"/>
        <v>0.33196347031963469</v>
      </c>
      <c r="P40" s="35">
        <f t="shared" si="2"/>
        <v>0.18009687362395421</v>
      </c>
      <c r="Q40" s="35">
        <f t="shared" si="2"/>
        <v>0.1198237885462555</v>
      </c>
      <c r="R40" s="35">
        <f t="shared" si="2"/>
        <v>9.2592592592592587E-2</v>
      </c>
      <c r="S40" s="35">
        <f t="shared" si="3"/>
        <v>-0.38429893726431263</v>
      </c>
      <c r="T40" s="35">
        <f t="shared" si="3"/>
        <v>-6.5298507462686561E-2</v>
      </c>
      <c r="U40" s="35">
        <v>-0.14398111723052714</v>
      </c>
      <c r="V40" s="35">
        <v>-0.22990004345936549</v>
      </c>
      <c r="W40" s="35">
        <v>0.25334075723830735</v>
      </c>
      <c r="X40" s="35">
        <v>-0.12255489021956088</v>
      </c>
      <c r="Y40" s="35">
        <v>-2.5735294117647058E-2</v>
      </c>
      <c r="Z40" s="35">
        <v>2.7088036117381489E-2</v>
      </c>
      <c r="AA40" s="35">
        <f t="shared" si="4"/>
        <v>-0.15414634146341463</v>
      </c>
      <c r="AB40" s="35">
        <f t="shared" si="4"/>
        <v>0.48305084745762711</v>
      </c>
    </row>
    <row r="41" spans="2:28" ht="17.100000000000001" customHeight="1" thickBot="1" x14ac:dyDescent="0.25">
      <c r="B41" s="53" t="s">
        <v>190</v>
      </c>
      <c r="C41" s="35">
        <f t="shared" si="2"/>
        <v>-0.38461538461538464</v>
      </c>
      <c r="D41" s="35">
        <f t="shared" si="2"/>
        <v>-0.1</v>
      </c>
      <c r="E41" s="35">
        <f t="shared" si="2"/>
        <v>1.2</v>
      </c>
      <c r="F41" s="35">
        <f t="shared" si="2"/>
        <v>0.73333333333333328</v>
      </c>
      <c r="G41" s="35">
        <f t="shared" si="2"/>
        <v>0.6875</v>
      </c>
      <c r="H41" s="35">
        <f t="shared" si="2"/>
        <v>0.61111111111111116</v>
      </c>
      <c r="I41" s="35">
        <f t="shared" si="2"/>
        <v>-0.13636363636363635</v>
      </c>
      <c r="J41" s="35">
        <f t="shared" si="2"/>
        <v>1.1923076923076923</v>
      </c>
      <c r="K41" s="35">
        <f t="shared" si="2"/>
        <v>3.9629629629629628</v>
      </c>
      <c r="L41" s="35">
        <f t="shared" si="2"/>
        <v>7</v>
      </c>
      <c r="M41" s="35">
        <f t="shared" si="2"/>
        <v>5.6842105263157894</v>
      </c>
      <c r="N41" s="35">
        <f t="shared" si="2"/>
        <v>1.8771929824561404</v>
      </c>
      <c r="O41" s="35">
        <f t="shared" si="2"/>
        <v>-7.462686567164179E-3</v>
      </c>
      <c r="P41" s="35">
        <f t="shared" si="2"/>
        <v>0.29741379310344829</v>
      </c>
      <c r="Q41" s="35">
        <f t="shared" si="2"/>
        <v>-0.20472440944881889</v>
      </c>
      <c r="R41" s="35">
        <f t="shared" si="2"/>
        <v>0.4451219512195122</v>
      </c>
      <c r="S41" s="35">
        <f t="shared" si="3"/>
        <v>0.19548872180451127</v>
      </c>
      <c r="T41" s="35">
        <f t="shared" si="3"/>
        <v>-0.57807308970099669</v>
      </c>
      <c r="U41" s="35">
        <v>-5.9405940594059403E-2</v>
      </c>
      <c r="V41" s="35">
        <v>-0.70464135021097052</v>
      </c>
      <c r="W41" s="35">
        <v>0.84905660377358494</v>
      </c>
      <c r="X41" s="35">
        <v>0.73228346456692917</v>
      </c>
      <c r="Y41" s="35">
        <v>1.1368421052631579</v>
      </c>
      <c r="Z41" s="35">
        <v>2.657142857142857</v>
      </c>
      <c r="AA41" s="35">
        <f t="shared" si="4"/>
        <v>1.4259259259259258</v>
      </c>
      <c r="AB41" s="35">
        <f t="shared" si="4"/>
        <v>1.7191011235955056</v>
      </c>
    </row>
    <row r="42" spans="2:28" ht="17.100000000000001" customHeight="1" thickBot="1" x14ac:dyDescent="0.25">
      <c r="B42" s="53" t="s">
        <v>191</v>
      </c>
      <c r="C42" s="35">
        <f t="shared" si="2"/>
        <v>-0.31428571428571428</v>
      </c>
      <c r="D42" s="35">
        <f t="shared" si="2"/>
        <v>0.74285714285714288</v>
      </c>
      <c r="E42" s="35">
        <f t="shared" si="2"/>
        <v>2.8125</v>
      </c>
      <c r="F42" s="35">
        <f t="shared" si="2"/>
        <v>6</v>
      </c>
      <c r="G42" s="35">
        <f t="shared" si="2"/>
        <v>3.5833333333333335</v>
      </c>
      <c r="H42" s="35">
        <f t="shared" si="2"/>
        <v>0.32786885245901637</v>
      </c>
      <c r="I42" s="35">
        <f t="shared" si="2"/>
        <v>1.6393442622950821E-2</v>
      </c>
      <c r="J42" s="35">
        <f t="shared" si="2"/>
        <v>-0.11428571428571428</v>
      </c>
      <c r="K42" s="35">
        <f t="shared" si="2"/>
        <v>0.11818181818181818</v>
      </c>
      <c r="L42" s="35">
        <f t="shared" si="2"/>
        <v>6.1728395061728392E-2</v>
      </c>
      <c r="M42" s="35">
        <f t="shared" si="2"/>
        <v>8.0645161290322578E-2</v>
      </c>
      <c r="N42" s="35">
        <f t="shared" si="2"/>
        <v>-0.10752688172043011</v>
      </c>
      <c r="O42" s="35">
        <f t="shared" si="2"/>
        <v>-0.25203252032520324</v>
      </c>
      <c r="P42" s="35">
        <f t="shared" si="2"/>
        <v>0.15116279069767441</v>
      </c>
      <c r="Q42" s="35">
        <f t="shared" si="2"/>
        <v>-0.14925373134328357</v>
      </c>
      <c r="R42" s="35">
        <f t="shared" si="2"/>
        <v>-0.15662650602409639</v>
      </c>
      <c r="S42" s="35">
        <f t="shared" si="3"/>
        <v>-0.20652173913043478</v>
      </c>
      <c r="T42" s="35">
        <f t="shared" si="3"/>
        <v>-0.10101010101010101</v>
      </c>
      <c r="U42" s="35">
        <v>-7.0175438596491224E-2</v>
      </c>
      <c r="V42" s="35">
        <v>0</v>
      </c>
      <c r="W42" s="35">
        <v>-0.54794520547945202</v>
      </c>
      <c r="X42" s="35">
        <v>-7.8651685393258425E-2</v>
      </c>
      <c r="Y42" s="35">
        <v>7.5471698113207544E-2</v>
      </c>
      <c r="Z42" s="35">
        <v>1.4285714285714285E-2</v>
      </c>
      <c r="AA42" s="35">
        <f t="shared" si="4"/>
        <v>0.34210526315789475</v>
      </c>
      <c r="AB42" s="35">
        <f t="shared" si="4"/>
        <v>0.11363636363636363</v>
      </c>
    </row>
    <row r="43" spans="2:28" ht="17.100000000000001" customHeight="1" thickBot="1" x14ac:dyDescent="0.25">
      <c r="B43" s="53" t="s">
        <v>192</v>
      </c>
      <c r="C43" s="35">
        <f t="shared" si="2"/>
        <v>4.6875E-2</v>
      </c>
      <c r="D43" s="35">
        <f t="shared" si="2"/>
        <v>0.13865546218487396</v>
      </c>
      <c r="E43" s="35">
        <f t="shared" si="2"/>
        <v>-2.6178010471204188E-2</v>
      </c>
      <c r="F43" s="35">
        <f t="shared" si="2"/>
        <v>0.21491228070175439</v>
      </c>
      <c r="G43" s="35">
        <f t="shared" si="2"/>
        <v>0.22388059701492538</v>
      </c>
      <c r="H43" s="35">
        <f t="shared" si="2"/>
        <v>0.56457564575645758</v>
      </c>
      <c r="I43" s="35">
        <f t="shared" si="2"/>
        <v>0.532258064516129</v>
      </c>
      <c r="J43" s="35">
        <f t="shared" si="2"/>
        <v>0.33574007220216606</v>
      </c>
      <c r="K43" s="35">
        <f t="shared" si="2"/>
        <v>0.2225609756097561</v>
      </c>
      <c r="L43" s="35">
        <f t="shared" si="2"/>
        <v>0.12971698113207547</v>
      </c>
      <c r="M43" s="35">
        <f t="shared" si="2"/>
        <v>0.12631578947368421</v>
      </c>
      <c r="N43" s="35">
        <f t="shared" si="2"/>
        <v>0.35135135135135137</v>
      </c>
      <c r="O43" s="35">
        <f t="shared" si="2"/>
        <v>0.3167082294264339</v>
      </c>
      <c r="P43" s="35">
        <f t="shared" si="2"/>
        <v>8.9770354906054284E-2</v>
      </c>
      <c r="Q43" s="35">
        <f t="shared" si="2"/>
        <v>-3.4267912772585667E-2</v>
      </c>
      <c r="R43" s="35">
        <f t="shared" si="2"/>
        <v>-0.26600000000000001</v>
      </c>
      <c r="S43" s="35">
        <f t="shared" si="3"/>
        <v>-0.32386363636363635</v>
      </c>
      <c r="T43" s="35">
        <f t="shared" si="3"/>
        <v>-0.31609195402298851</v>
      </c>
      <c r="U43" s="35">
        <v>-0.33870967741935482</v>
      </c>
      <c r="V43" s="35">
        <v>2.7247956403269755E-2</v>
      </c>
      <c r="W43" s="35">
        <v>1.680672268907563E-2</v>
      </c>
      <c r="X43" s="35">
        <v>8.1232492997198882E-2</v>
      </c>
      <c r="Y43" s="35">
        <v>0.14146341463414633</v>
      </c>
      <c r="Z43" s="35">
        <v>0.11140583554376658</v>
      </c>
      <c r="AA43" s="35">
        <f t="shared" si="4"/>
        <v>-1.3761467889908258E-2</v>
      </c>
      <c r="AB43" s="35">
        <f t="shared" si="4"/>
        <v>0.45833333333333331</v>
      </c>
    </row>
    <row r="44" spans="2:28" ht="17.100000000000001" customHeight="1" thickBot="1" x14ac:dyDescent="0.25">
      <c r="B44" s="53" t="s">
        <v>227</v>
      </c>
      <c r="C44" s="35">
        <f t="shared" ref="C44:R45" si="5">+(G22-C22)/C22</f>
        <v>7.5</v>
      </c>
      <c r="D44" s="35">
        <f t="shared" si="5"/>
        <v>1.8666666666666667</v>
      </c>
      <c r="E44" s="35">
        <f t="shared" si="5"/>
        <v>0.4</v>
      </c>
      <c r="F44" s="35">
        <f t="shared" si="5"/>
        <v>-0.42857142857142855</v>
      </c>
      <c r="G44" s="35">
        <f t="shared" si="5"/>
        <v>-0.25490196078431371</v>
      </c>
      <c r="H44" s="35">
        <f t="shared" si="5"/>
        <v>0.2558139534883721</v>
      </c>
      <c r="I44" s="35">
        <f t="shared" si="5"/>
        <v>2.8571428571428571E-2</v>
      </c>
      <c r="J44" s="35">
        <f t="shared" si="5"/>
        <v>0.79166666666666663</v>
      </c>
      <c r="K44" s="35">
        <f t="shared" si="5"/>
        <v>0.34210526315789475</v>
      </c>
      <c r="L44" s="35">
        <f t="shared" si="5"/>
        <v>-1.8518518518518517E-2</v>
      </c>
      <c r="M44" s="35">
        <f t="shared" si="5"/>
        <v>-5.5555555555555552E-2</v>
      </c>
      <c r="N44" s="35">
        <f t="shared" si="5"/>
        <v>-4.6511627906976744E-2</v>
      </c>
      <c r="O44" s="35">
        <f t="shared" si="5"/>
        <v>-0.23529411764705882</v>
      </c>
      <c r="P44" s="35">
        <f t="shared" si="5"/>
        <v>-0.35849056603773582</v>
      </c>
      <c r="Q44" s="35">
        <f t="shared" si="5"/>
        <v>-0.29411764705882354</v>
      </c>
      <c r="R44" s="35">
        <f t="shared" si="5"/>
        <v>0.48780487804878048</v>
      </c>
      <c r="S44" s="35">
        <f t="shared" si="3"/>
        <v>0.69230769230769229</v>
      </c>
      <c r="T44" s="35">
        <f t="shared" si="3"/>
        <v>0.41176470588235292</v>
      </c>
      <c r="U44" s="35">
        <v>-0.375</v>
      </c>
      <c r="V44" s="35">
        <v>-0.36065573770491804</v>
      </c>
      <c r="W44" s="35">
        <v>-0.39393939393939392</v>
      </c>
      <c r="X44" s="35">
        <v>-2.0833333333333332E-2</v>
      </c>
      <c r="Y44" s="35">
        <v>0.8</v>
      </c>
      <c r="Z44" s="35">
        <v>0.23076923076923078</v>
      </c>
      <c r="AA44" s="35">
        <f t="shared" si="4"/>
        <v>-3.8461538461538464E-2</v>
      </c>
      <c r="AB44" s="35">
        <f t="shared" si="4"/>
        <v>0.55000000000000004</v>
      </c>
    </row>
    <row r="45" spans="2:28" ht="17.100000000000001" customHeight="1" thickBot="1" x14ac:dyDescent="0.25">
      <c r="B45" s="55" t="s">
        <v>194</v>
      </c>
      <c r="C45" s="63">
        <f t="shared" si="5"/>
        <v>0.35248672139063253</v>
      </c>
      <c r="D45" s="63">
        <f t="shared" si="5"/>
        <v>0.28657397800373524</v>
      </c>
      <c r="E45" s="63">
        <f t="shared" si="5"/>
        <v>0.32731441673832046</v>
      </c>
      <c r="F45" s="63">
        <f t="shared" si="5"/>
        <v>0.21613485851896447</v>
      </c>
      <c r="G45" s="63">
        <f t="shared" si="5"/>
        <v>0.31238843270260619</v>
      </c>
      <c r="H45" s="63">
        <f t="shared" si="5"/>
        <v>0.54903225806451617</v>
      </c>
      <c r="I45" s="63">
        <f t="shared" si="5"/>
        <v>0.37400129561649753</v>
      </c>
      <c r="J45" s="63">
        <f t="shared" si="5"/>
        <v>0.54620462046204621</v>
      </c>
      <c r="K45" s="63">
        <f t="shared" si="5"/>
        <v>0.43131120783460281</v>
      </c>
      <c r="L45" s="63">
        <f t="shared" si="5"/>
        <v>0.257496876301541</v>
      </c>
      <c r="M45" s="63">
        <f>+(Q23-M23)/M23</f>
        <v>0.20367751060820369</v>
      </c>
      <c r="N45" s="63">
        <f t="shared" si="5"/>
        <v>0.11856990394877268</v>
      </c>
      <c r="O45" s="63">
        <f t="shared" si="5"/>
        <v>0.24774303905730305</v>
      </c>
      <c r="P45" s="63">
        <f t="shared" si="5"/>
        <v>0.14879523060362673</v>
      </c>
      <c r="Q45" s="63">
        <f t="shared" si="5"/>
        <v>6.6196631414022725E-2</v>
      </c>
      <c r="R45" s="63">
        <f t="shared" si="5"/>
        <v>7.222593264001527E-2</v>
      </c>
      <c r="S45" s="63">
        <f t="shared" si="3"/>
        <v>-0.23274942878903274</v>
      </c>
      <c r="T45" s="63">
        <f t="shared" si="3"/>
        <v>-0.22999855845466341</v>
      </c>
      <c r="U45" s="87">
        <v>-0.2047514082782268</v>
      </c>
      <c r="V45" s="87">
        <v>-0.10847125823100195</v>
      </c>
      <c r="W45" s="87">
        <v>8.3184435179670432E-2</v>
      </c>
      <c r="X45" s="87">
        <v>3.2949546007675745E-2</v>
      </c>
      <c r="Y45" s="87">
        <v>0.2309824453341546</v>
      </c>
      <c r="Z45" s="87">
        <v>7.9648667531689796E-2</v>
      </c>
      <c r="AA45" s="63">
        <f t="shared" si="4"/>
        <v>0.16641406486814186</v>
      </c>
      <c r="AB45" s="63">
        <f t="shared" si="4"/>
        <v>0.11108359133126935</v>
      </c>
    </row>
  </sheetData>
  <mergeCells count="1">
    <mergeCell ref="B24:AF24"/>
  </mergeCells>
  <pageMargins left="0.7" right="0.7" top="0.75" bottom="0.75" header="0.3" footer="0.3"/>
  <pageSetup paperSize="9" scale="59" fitToWidth="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21"/>
  <dimension ref="A2:P88"/>
  <sheetViews>
    <sheetView zoomScaleNormal="100" workbookViewId="0"/>
  </sheetViews>
  <sheetFormatPr baseColWidth="10" defaultColWidth="11.42578125" defaultRowHeight="12.75" x14ac:dyDescent="0.2"/>
  <cols>
    <col min="1" max="1" width="6.7109375" style="12" customWidth="1"/>
    <col min="2" max="2" width="32" style="12" customWidth="1"/>
    <col min="3" max="9" width="12.42578125" style="12" customWidth="1"/>
    <col min="10" max="10" width="11.42578125" style="12" hidden="1" customWidth="1"/>
    <col min="11" max="11" width="12.28515625" style="12" customWidth="1"/>
    <col min="12" max="12" width="13.42578125" style="12" customWidth="1"/>
    <col min="13" max="13" width="13.28515625" style="12" customWidth="1"/>
    <col min="14" max="14" width="12.140625" style="12" customWidth="1"/>
    <col min="15" max="15" width="10.42578125" style="12" customWidth="1"/>
    <col min="16" max="16" width="14.42578125" style="12" customWidth="1"/>
    <col min="17" max="17" width="18.5703125" style="12" customWidth="1"/>
    <col min="18" max="18" width="10.5703125" style="12" customWidth="1"/>
    <col min="19" max="19" width="11.42578125" style="12" customWidth="1"/>
    <col min="20" max="20" width="12.42578125" style="12" customWidth="1"/>
    <col min="21" max="21" width="10.5703125" style="12" customWidth="1"/>
    <col min="22" max="53" width="12.42578125" style="12" customWidth="1"/>
    <col min="54" max="16384" width="11.42578125" style="12"/>
  </cols>
  <sheetData>
    <row r="2" spans="1:8" ht="40.5" customHeight="1" x14ac:dyDescent="0.2">
      <c r="B2" s="10"/>
      <c r="C2" s="51"/>
    </row>
    <row r="3" spans="1:8" ht="27.95" customHeight="1" x14ac:dyDescent="0.2">
      <c r="B3" s="52"/>
      <c r="C3" s="51"/>
    </row>
    <row r="4" spans="1:8" ht="15" x14ac:dyDescent="0.2">
      <c r="B4" s="52"/>
      <c r="C4" s="51"/>
    </row>
    <row r="5" spans="1:8" ht="39" customHeight="1" x14ac:dyDescent="0.2">
      <c r="C5" s="37" t="s">
        <v>106</v>
      </c>
      <c r="D5" s="37" t="s">
        <v>301</v>
      </c>
      <c r="E5" s="37" t="s">
        <v>303</v>
      </c>
      <c r="F5" s="59" t="s">
        <v>310</v>
      </c>
      <c r="G5" s="37" t="s">
        <v>325</v>
      </c>
      <c r="H5" s="37" t="s">
        <v>327</v>
      </c>
    </row>
    <row r="6" spans="1:8" ht="17.100000000000001" customHeight="1" thickBot="1" x14ac:dyDescent="0.25">
      <c r="B6" s="53" t="s">
        <v>177</v>
      </c>
      <c r="C6" s="39">
        <v>1125</v>
      </c>
      <c r="D6" s="39">
        <v>1090</v>
      </c>
      <c r="E6" s="39">
        <v>745</v>
      </c>
      <c r="F6" s="39">
        <v>822</v>
      </c>
      <c r="G6" s="39">
        <v>616</v>
      </c>
      <c r="H6" s="39">
        <v>737</v>
      </c>
    </row>
    <row r="7" spans="1:8" ht="17.100000000000001" customHeight="1" thickBot="1" x14ac:dyDescent="0.25">
      <c r="B7" s="53" t="s">
        <v>178</v>
      </c>
      <c r="C7" s="39">
        <v>183</v>
      </c>
      <c r="D7" s="39">
        <v>159</v>
      </c>
      <c r="E7" s="39">
        <v>128</v>
      </c>
      <c r="F7" s="39">
        <v>161</v>
      </c>
      <c r="G7" s="39">
        <v>52</v>
      </c>
      <c r="H7" s="39">
        <v>61</v>
      </c>
    </row>
    <row r="8" spans="1:8" ht="17.100000000000001" customHeight="1" thickBot="1" x14ac:dyDescent="0.25">
      <c r="B8" s="53" t="s">
        <v>179</v>
      </c>
      <c r="C8" s="39">
        <v>182</v>
      </c>
      <c r="D8" s="39">
        <v>182</v>
      </c>
      <c r="E8" s="39">
        <v>111</v>
      </c>
      <c r="F8" s="39">
        <v>128</v>
      </c>
      <c r="G8" s="39">
        <v>48</v>
      </c>
      <c r="H8" s="39">
        <v>103</v>
      </c>
    </row>
    <row r="9" spans="1:8" ht="17.100000000000001" customHeight="1" thickBot="1" x14ac:dyDescent="0.25">
      <c r="B9" s="53" t="s">
        <v>180</v>
      </c>
      <c r="C9" s="39">
        <v>272</v>
      </c>
      <c r="D9" s="39">
        <v>245</v>
      </c>
      <c r="E9" s="39">
        <v>210</v>
      </c>
      <c r="F9" s="39">
        <v>124</v>
      </c>
      <c r="G9" s="39">
        <v>54</v>
      </c>
      <c r="H9" s="39">
        <v>119</v>
      </c>
    </row>
    <row r="10" spans="1:8" ht="17.100000000000001" customHeight="1" thickBot="1" x14ac:dyDescent="0.25">
      <c r="B10" s="53" t="s">
        <v>181</v>
      </c>
      <c r="C10" s="39">
        <v>470</v>
      </c>
      <c r="D10" s="39">
        <v>406</v>
      </c>
      <c r="E10" s="39">
        <v>315</v>
      </c>
      <c r="F10" s="39">
        <v>235</v>
      </c>
      <c r="G10" s="39">
        <v>103</v>
      </c>
      <c r="H10" s="39">
        <v>167</v>
      </c>
    </row>
    <row r="11" spans="1:8" ht="17.100000000000001" customHeight="1" thickBot="1" x14ac:dyDescent="0.25">
      <c r="A11" s="66"/>
      <c r="B11" s="53" t="s">
        <v>182</v>
      </c>
      <c r="C11" s="39">
        <v>67</v>
      </c>
      <c r="D11" s="39">
        <v>50</v>
      </c>
      <c r="E11" s="39">
        <v>46</v>
      </c>
      <c r="F11" s="39">
        <v>28</v>
      </c>
      <c r="G11" s="39">
        <v>37</v>
      </c>
      <c r="H11" s="39">
        <v>42</v>
      </c>
    </row>
    <row r="12" spans="1:8" ht="17.100000000000001" customHeight="1" thickBot="1" x14ac:dyDescent="0.25">
      <c r="A12" s="66"/>
      <c r="B12" s="53" t="s">
        <v>183</v>
      </c>
      <c r="C12" s="39">
        <v>263</v>
      </c>
      <c r="D12" s="39">
        <v>233</v>
      </c>
      <c r="E12" s="39">
        <v>180</v>
      </c>
      <c r="F12" s="39">
        <v>199</v>
      </c>
      <c r="G12" s="39">
        <v>112</v>
      </c>
      <c r="H12" s="39">
        <v>144</v>
      </c>
    </row>
    <row r="13" spans="1:8" ht="17.100000000000001" customHeight="1" thickBot="1" x14ac:dyDescent="0.25">
      <c r="A13" s="66"/>
      <c r="B13" s="53" t="s">
        <v>184</v>
      </c>
      <c r="C13" s="39">
        <v>240</v>
      </c>
      <c r="D13" s="39">
        <v>197</v>
      </c>
      <c r="E13" s="39">
        <v>160</v>
      </c>
      <c r="F13" s="39">
        <v>143</v>
      </c>
      <c r="G13" s="39">
        <v>108</v>
      </c>
      <c r="H13" s="39">
        <v>93</v>
      </c>
    </row>
    <row r="14" spans="1:8" ht="17.100000000000001" customHeight="1" thickBot="1" x14ac:dyDescent="0.25">
      <c r="A14" s="66"/>
      <c r="B14" s="53" t="s">
        <v>185</v>
      </c>
      <c r="C14" s="39">
        <v>2069</v>
      </c>
      <c r="D14" s="39">
        <v>1910</v>
      </c>
      <c r="E14" s="39">
        <v>1260</v>
      </c>
      <c r="F14" s="39">
        <v>1575</v>
      </c>
      <c r="G14" s="39">
        <v>921</v>
      </c>
      <c r="H14" s="39">
        <v>983</v>
      </c>
    </row>
    <row r="15" spans="1:8" ht="17.100000000000001" customHeight="1" thickBot="1" x14ac:dyDescent="0.25">
      <c r="A15" s="66"/>
      <c r="B15" s="53" t="s">
        <v>186</v>
      </c>
      <c r="C15" s="39">
        <v>794</v>
      </c>
      <c r="D15" s="39">
        <v>806</v>
      </c>
      <c r="E15" s="39">
        <v>600</v>
      </c>
      <c r="F15" s="39">
        <v>792</v>
      </c>
      <c r="G15" s="39">
        <v>741</v>
      </c>
      <c r="H15" s="39">
        <v>629</v>
      </c>
    </row>
    <row r="16" spans="1:8" ht="17.100000000000001" customHeight="1" thickBot="1" x14ac:dyDescent="0.25">
      <c r="B16" s="53" t="s">
        <v>187</v>
      </c>
      <c r="C16" s="39">
        <v>76</v>
      </c>
      <c r="D16" s="39">
        <v>86</v>
      </c>
      <c r="E16" s="39">
        <v>47</v>
      </c>
      <c r="F16" s="39">
        <v>52</v>
      </c>
      <c r="G16" s="39">
        <v>31</v>
      </c>
      <c r="H16" s="39">
        <v>39</v>
      </c>
    </row>
    <row r="17" spans="2:16" ht="17.100000000000001" customHeight="1" thickBot="1" x14ac:dyDescent="0.25">
      <c r="B17" s="53" t="s">
        <v>188</v>
      </c>
      <c r="C17" s="39">
        <v>313</v>
      </c>
      <c r="D17" s="39">
        <v>320</v>
      </c>
      <c r="E17" s="39">
        <v>205</v>
      </c>
      <c r="F17" s="39">
        <v>208</v>
      </c>
      <c r="G17" s="39">
        <v>157</v>
      </c>
      <c r="H17" s="39">
        <v>145</v>
      </c>
    </row>
    <row r="18" spans="2:16" ht="17.100000000000001" customHeight="1" thickBot="1" x14ac:dyDescent="0.25">
      <c r="B18" s="53" t="s">
        <v>189</v>
      </c>
      <c r="C18" s="39">
        <v>702</v>
      </c>
      <c r="D18" s="39">
        <v>707</v>
      </c>
      <c r="E18" s="39">
        <v>433</v>
      </c>
      <c r="F18" s="39">
        <v>425</v>
      </c>
      <c r="G18" s="39">
        <v>582</v>
      </c>
      <c r="H18" s="39">
        <v>778</v>
      </c>
    </row>
    <row r="19" spans="2:16" ht="17.100000000000001" customHeight="1" thickBot="1" x14ac:dyDescent="0.25">
      <c r="B19" s="53" t="s">
        <v>190</v>
      </c>
      <c r="C19" s="39">
        <v>230</v>
      </c>
      <c r="D19" s="39">
        <v>190</v>
      </c>
      <c r="E19" s="39">
        <v>136</v>
      </c>
      <c r="F19" s="39">
        <v>224</v>
      </c>
      <c r="G19" s="39">
        <v>198</v>
      </c>
      <c r="H19" s="39">
        <v>178</v>
      </c>
    </row>
    <row r="20" spans="2:16" ht="17.100000000000001" customHeight="1" thickBot="1" x14ac:dyDescent="0.25">
      <c r="B20" s="53" t="s">
        <v>191</v>
      </c>
      <c r="C20" s="39">
        <v>42</v>
      </c>
      <c r="D20" s="39">
        <v>54</v>
      </c>
      <c r="E20" s="39">
        <v>39</v>
      </c>
      <c r="F20" s="39">
        <v>32</v>
      </c>
      <c r="G20" s="39">
        <v>21</v>
      </c>
      <c r="H20" s="39">
        <v>24</v>
      </c>
    </row>
    <row r="21" spans="2:16" ht="17.100000000000001" customHeight="1" thickBot="1" x14ac:dyDescent="0.25">
      <c r="B21" s="53" t="s">
        <v>192</v>
      </c>
      <c r="C21" s="39">
        <v>257</v>
      </c>
      <c r="D21" s="39">
        <v>273</v>
      </c>
      <c r="E21" s="39">
        <v>203</v>
      </c>
      <c r="F21" s="39">
        <v>241</v>
      </c>
      <c r="G21" s="39">
        <v>218</v>
      </c>
      <c r="H21" s="39">
        <v>219</v>
      </c>
    </row>
    <row r="22" spans="2:16" ht="17.100000000000001" customHeight="1" thickBot="1" x14ac:dyDescent="0.25">
      <c r="B22" s="53" t="s">
        <v>193</v>
      </c>
      <c r="C22" s="39">
        <v>49</v>
      </c>
      <c r="D22" s="39">
        <v>52</v>
      </c>
      <c r="E22" s="39">
        <v>21</v>
      </c>
      <c r="F22" s="39">
        <v>18</v>
      </c>
      <c r="G22" s="39">
        <v>12</v>
      </c>
      <c r="H22" s="39">
        <v>13</v>
      </c>
    </row>
    <row r="23" spans="2:16" ht="17.100000000000001" customHeight="1" thickBot="1" x14ac:dyDescent="0.25">
      <c r="B23" s="55" t="s">
        <v>194</v>
      </c>
      <c r="C23" s="56">
        <v>7334</v>
      </c>
      <c r="D23" s="56">
        <v>6960</v>
      </c>
      <c r="E23" s="56">
        <v>4839</v>
      </c>
      <c r="F23" s="56">
        <v>5407</v>
      </c>
      <c r="G23" s="56">
        <v>4011</v>
      </c>
      <c r="H23" s="56">
        <v>4474</v>
      </c>
    </row>
    <row r="24" spans="2:16" x14ac:dyDescent="0.2">
      <c r="B24" s="229"/>
      <c r="C24" s="229"/>
      <c r="D24" s="229"/>
      <c r="E24" s="229"/>
      <c r="F24" s="229"/>
      <c r="G24" s="229"/>
      <c r="J24" s="13"/>
      <c r="K24" s="18"/>
      <c r="L24" s="18"/>
      <c r="M24" s="18"/>
      <c r="N24" s="18"/>
      <c r="O24" s="18"/>
      <c r="P24" s="18"/>
    </row>
    <row r="25" spans="2:16" ht="39" customHeight="1" x14ac:dyDescent="0.2">
      <c r="B25" s="231"/>
      <c r="C25" s="231"/>
      <c r="D25" s="231"/>
      <c r="E25" s="231"/>
      <c r="F25" s="228"/>
      <c r="J25" s="18"/>
    </row>
    <row r="26" spans="2:16" ht="15" customHeight="1" x14ac:dyDescent="0.2"/>
    <row r="27" spans="2:16" ht="15" customHeight="1" x14ac:dyDescent="0.2">
      <c r="B27" s="52"/>
    </row>
    <row r="28" spans="2:16" ht="15" customHeight="1" x14ac:dyDescent="0.2"/>
    <row r="29" spans="2:16" ht="39" customHeight="1" x14ac:dyDescent="0.2">
      <c r="C29" s="38" t="s">
        <v>326</v>
      </c>
      <c r="D29" s="38" t="s">
        <v>331</v>
      </c>
    </row>
    <row r="30" spans="2:16" ht="17.100000000000001" customHeight="1" thickBot="1" x14ac:dyDescent="0.25">
      <c r="B30" s="53" t="s">
        <v>177</v>
      </c>
      <c r="C30" s="35">
        <f>+(G6-C6)/C6</f>
        <v>-0.45244444444444443</v>
      </c>
      <c r="D30" s="35">
        <f>+(H6-D6)/D6</f>
        <v>-0.3238532110091743</v>
      </c>
    </row>
    <row r="31" spans="2:16" ht="17.100000000000001" customHeight="1" thickBot="1" x14ac:dyDescent="0.25">
      <c r="B31" s="53" t="s">
        <v>178</v>
      </c>
      <c r="C31" s="35">
        <f t="shared" ref="C31:C47" si="0">+(G7-C7)/C7</f>
        <v>-0.71584699453551914</v>
      </c>
      <c r="D31" s="35">
        <f t="shared" ref="D31:D47" si="1">+(H7-D7)/D7</f>
        <v>-0.61635220125786161</v>
      </c>
    </row>
    <row r="32" spans="2:16" ht="17.100000000000001" customHeight="1" thickBot="1" x14ac:dyDescent="0.25">
      <c r="B32" s="53" t="s">
        <v>179</v>
      </c>
      <c r="C32" s="35">
        <f t="shared" si="0"/>
        <v>-0.73626373626373631</v>
      </c>
      <c r="D32" s="35">
        <f t="shared" si="1"/>
        <v>-0.43406593406593408</v>
      </c>
    </row>
    <row r="33" spans="2:4" ht="17.100000000000001" customHeight="1" thickBot="1" x14ac:dyDescent="0.25">
      <c r="B33" s="53" t="s">
        <v>180</v>
      </c>
      <c r="C33" s="35">
        <f t="shared" si="0"/>
        <v>-0.80147058823529416</v>
      </c>
      <c r="D33" s="35">
        <f t="shared" si="1"/>
        <v>-0.51428571428571423</v>
      </c>
    </row>
    <row r="34" spans="2:4" ht="17.100000000000001" customHeight="1" thickBot="1" x14ac:dyDescent="0.25">
      <c r="B34" s="53" t="s">
        <v>181</v>
      </c>
      <c r="C34" s="35">
        <f t="shared" si="0"/>
        <v>-0.7808510638297872</v>
      </c>
      <c r="D34" s="35">
        <f t="shared" si="1"/>
        <v>-0.58866995073891626</v>
      </c>
    </row>
    <row r="35" spans="2:4" ht="17.100000000000001" customHeight="1" thickBot="1" x14ac:dyDescent="0.25">
      <c r="B35" s="53" t="s">
        <v>182</v>
      </c>
      <c r="C35" s="35">
        <f t="shared" si="0"/>
        <v>-0.44776119402985076</v>
      </c>
      <c r="D35" s="35">
        <f t="shared" si="1"/>
        <v>-0.16</v>
      </c>
    </row>
    <row r="36" spans="2:4" ht="17.100000000000001" customHeight="1" thickBot="1" x14ac:dyDescent="0.25">
      <c r="B36" s="53" t="s">
        <v>183</v>
      </c>
      <c r="C36" s="35">
        <f t="shared" si="0"/>
        <v>-0.57414448669201523</v>
      </c>
      <c r="D36" s="35">
        <f t="shared" si="1"/>
        <v>-0.38197424892703863</v>
      </c>
    </row>
    <row r="37" spans="2:4" ht="17.100000000000001" customHeight="1" thickBot="1" x14ac:dyDescent="0.25">
      <c r="B37" s="53" t="s">
        <v>184</v>
      </c>
      <c r="C37" s="35">
        <f t="shared" si="0"/>
        <v>-0.55000000000000004</v>
      </c>
      <c r="D37" s="35">
        <f t="shared" si="1"/>
        <v>-0.52791878172588835</v>
      </c>
    </row>
    <row r="38" spans="2:4" ht="17.100000000000001" customHeight="1" thickBot="1" x14ac:dyDescent="0.25">
      <c r="B38" s="53" t="s">
        <v>185</v>
      </c>
      <c r="C38" s="35">
        <f t="shared" si="0"/>
        <v>-0.554857419043016</v>
      </c>
      <c r="D38" s="35">
        <f t="shared" si="1"/>
        <v>-0.48534031413612566</v>
      </c>
    </row>
    <row r="39" spans="2:4" ht="17.100000000000001" customHeight="1" thickBot="1" x14ac:dyDescent="0.25">
      <c r="B39" s="53" t="s">
        <v>186</v>
      </c>
      <c r="C39" s="35">
        <f t="shared" si="0"/>
        <v>-6.6750629722921909E-2</v>
      </c>
      <c r="D39" s="35">
        <f t="shared" si="1"/>
        <v>-0.21960297766749379</v>
      </c>
    </row>
    <row r="40" spans="2:4" ht="17.100000000000001" customHeight="1" thickBot="1" x14ac:dyDescent="0.25">
      <c r="B40" s="53" t="s">
        <v>187</v>
      </c>
      <c r="C40" s="35">
        <f t="shared" si="0"/>
        <v>-0.59210526315789469</v>
      </c>
      <c r="D40" s="35">
        <f t="shared" si="1"/>
        <v>-0.54651162790697672</v>
      </c>
    </row>
    <row r="41" spans="2:4" ht="17.100000000000001" customHeight="1" thickBot="1" x14ac:dyDescent="0.25">
      <c r="B41" s="53" t="s">
        <v>188</v>
      </c>
      <c r="C41" s="35">
        <f t="shared" si="0"/>
        <v>-0.49840255591054311</v>
      </c>
      <c r="D41" s="35">
        <f t="shared" si="1"/>
        <v>-0.546875</v>
      </c>
    </row>
    <row r="42" spans="2:4" ht="17.100000000000001" customHeight="1" thickBot="1" x14ac:dyDescent="0.25">
      <c r="B42" s="53" t="s">
        <v>189</v>
      </c>
      <c r="C42" s="35">
        <f t="shared" si="0"/>
        <v>-0.17094017094017094</v>
      </c>
      <c r="D42" s="35">
        <f t="shared" si="1"/>
        <v>0.10042432814710042</v>
      </c>
    </row>
    <row r="43" spans="2:4" ht="17.100000000000001" customHeight="1" thickBot="1" x14ac:dyDescent="0.25">
      <c r="B43" s="53" t="s">
        <v>190</v>
      </c>
      <c r="C43" s="35">
        <f t="shared" si="0"/>
        <v>-0.1391304347826087</v>
      </c>
      <c r="D43" s="35">
        <f t="shared" si="1"/>
        <v>-6.3157894736842107E-2</v>
      </c>
    </row>
    <row r="44" spans="2:4" ht="17.100000000000001" customHeight="1" thickBot="1" x14ac:dyDescent="0.25">
      <c r="B44" s="53" t="s">
        <v>191</v>
      </c>
      <c r="C44" s="35">
        <f t="shared" si="0"/>
        <v>-0.5</v>
      </c>
      <c r="D44" s="35">
        <f t="shared" si="1"/>
        <v>-0.55555555555555558</v>
      </c>
    </row>
    <row r="45" spans="2:4" ht="17.100000000000001" customHeight="1" thickBot="1" x14ac:dyDescent="0.25">
      <c r="B45" s="53" t="s">
        <v>192</v>
      </c>
      <c r="C45" s="35">
        <f t="shared" si="0"/>
        <v>-0.1517509727626459</v>
      </c>
      <c r="D45" s="35">
        <f t="shared" si="1"/>
        <v>-0.19780219780219779</v>
      </c>
    </row>
    <row r="46" spans="2:4" ht="17.100000000000001" customHeight="1" thickBot="1" x14ac:dyDescent="0.25">
      <c r="B46" s="53" t="s">
        <v>193</v>
      </c>
      <c r="C46" s="35">
        <f t="shared" si="0"/>
        <v>-0.75510204081632648</v>
      </c>
      <c r="D46" s="35">
        <f t="shared" si="1"/>
        <v>-0.75</v>
      </c>
    </row>
    <row r="47" spans="2:4" ht="17.100000000000001" customHeight="1" thickBot="1" x14ac:dyDescent="0.25">
      <c r="B47" s="55" t="s">
        <v>194</v>
      </c>
      <c r="C47" s="64">
        <f t="shared" si="0"/>
        <v>-0.45309517316607584</v>
      </c>
      <c r="D47" s="64">
        <f t="shared" si="1"/>
        <v>-0.35718390804597699</v>
      </c>
    </row>
    <row r="48" spans="2:4" ht="15.75" customHeight="1" x14ac:dyDescent="0.2"/>
    <row r="49" spans="2:11" ht="15" customHeight="1" x14ac:dyDescent="0.2"/>
    <row r="50" spans="2:11" ht="15" customHeight="1" x14ac:dyDescent="0.2"/>
    <row r="51" spans="2:11" ht="15" customHeight="1" x14ac:dyDescent="0.2"/>
    <row r="52" spans="2:11" ht="15" customHeight="1" x14ac:dyDescent="0.2"/>
    <row r="53" spans="2:11" ht="39" customHeight="1" x14ac:dyDescent="0.2">
      <c r="C53" s="37" t="s">
        <v>106</v>
      </c>
      <c r="D53" s="37" t="s">
        <v>301</v>
      </c>
      <c r="E53" s="37" t="s">
        <v>303</v>
      </c>
      <c r="F53" s="59" t="s">
        <v>310</v>
      </c>
      <c r="G53" s="37" t="s">
        <v>325</v>
      </c>
      <c r="H53" s="37" t="s">
        <v>327</v>
      </c>
      <c r="I53" s="113"/>
      <c r="J53" s="147">
        <v>45658</v>
      </c>
      <c r="K53" s="110"/>
    </row>
    <row r="54" spans="2:11" ht="15" customHeight="1" thickBot="1" x14ac:dyDescent="0.25">
      <c r="B54" s="53" t="s">
        <v>177</v>
      </c>
      <c r="C54" s="100">
        <f t="shared" ref="C54:H63" si="2">+C6/$J54*100000</f>
        <v>12.715676236051328</v>
      </c>
      <c r="D54" s="100">
        <f t="shared" si="2"/>
        <v>12.320077419818618</v>
      </c>
      <c r="E54" s="100">
        <f t="shared" si="2"/>
        <v>8.4206033740962116</v>
      </c>
      <c r="F54" s="100">
        <f t="shared" si="2"/>
        <v>9.2909207698081708</v>
      </c>
      <c r="G54" s="100">
        <f t="shared" si="2"/>
        <v>6.9625391656956594</v>
      </c>
      <c r="H54" s="100">
        <f t="shared" si="2"/>
        <v>8.3301807875287359</v>
      </c>
      <c r="J54" s="142">
        <v>8847347</v>
      </c>
    </row>
    <row r="55" spans="2:11" ht="15" customHeight="1" thickBot="1" x14ac:dyDescent="0.25">
      <c r="B55" s="53" t="s">
        <v>178</v>
      </c>
      <c r="C55" s="100">
        <f t="shared" si="2"/>
        <v>13.410316857207972</v>
      </c>
      <c r="D55" s="100">
        <f t="shared" si="2"/>
        <v>11.651586777574138</v>
      </c>
      <c r="E55" s="100">
        <f t="shared" si="2"/>
        <v>9.3798937580471069</v>
      </c>
      <c r="F55" s="100">
        <f t="shared" si="2"/>
        <v>11.798147617543625</v>
      </c>
      <c r="G55" s="100">
        <f t="shared" si="2"/>
        <v>3.8105818392066371</v>
      </c>
      <c r="H55" s="100">
        <f t="shared" ref="H55" si="3">+H7/$J55*100000</f>
        <v>4.470105619069324</v>
      </c>
      <c r="J55" s="142">
        <v>1364621</v>
      </c>
    </row>
    <row r="56" spans="2:11" ht="15" customHeight="1" thickBot="1" x14ac:dyDescent="0.25">
      <c r="B56" s="53" t="s">
        <v>179</v>
      </c>
      <c r="C56" s="100">
        <f t="shared" si="2"/>
        <v>17.928773514276031</v>
      </c>
      <c r="D56" s="100">
        <f t="shared" si="2"/>
        <v>17.928773514276031</v>
      </c>
      <c r="E56" s="100">
        <f t="shared" si="2"/>
        <v>10.934581648816701</v>
      </c>
      <c r="F56" s="100">
        <f t="shared" si="2"/>
        <v>12.609247306743582</v>
      </c>
      <c r="G56" s="100">
        <f t="shared" si="2"/>
        <v>4.7284677400288437</v>
      </c>
      <c r="H56" s="100">
        <f t="shared" ref="H56" si="4">+H8/$J56*100000</f>
        <v>10.146503692145227</v>
      </c>
      <c r="J56" s="142">
        <v>1015128</v>
      </c>
    </row>
    <row r="57" spans="2:11" ht="15" customHeight="1" thickBot="1" x14ac:dyDescent="0.25">
      <c r="B57" s="53" t="s">
        <v>180</v>
      </c>
      <c r="C57" s="100">
        <f t="shared" si="2"/>
        <v>21.762715986955172</v>
      </c>
      <c r="D57" s="100">
        <f t="shared" si="2"/>
        <v>19.602446385308884</v>
      </c>
      <c r="E57" s="100">
        <f t="shared" si="2"/>
        <v>16.802096901693332</v>
      </c>
      <c r="F57" s="100">
        <f t="shared" si="2"/>
        <v>9.9212381705236812</v>
      </c>
      <c r="G57" s="100">
        <f t="shared" si="2"/>
        <v>4.3205392032925714</v>
      </c>
      <c r="H57" s="100">
        <f t="shared" ref="H57" si="5">+H9/$J57*100000</f>
        <v>9.5211882442928868</v>
      </c>
      <c r="J57" s="142">
        <v>1249844</v>
      </c>
    </row>
    <row r="58" spans="2:11" ht="15" customHeight="1" thickBot="1" x14ac:dyDescent="0.25">
      <c r="B58" s="53" t="s">
        <v>181</v>
      </c>
      <c r="C58" s="100">
        <f t="shared" si="2"/>
        <v>20.80690045359043</v>
      </c>
      <c r="D58" s="100">
        <f t="shared" si="2"/>
        <v>17.973620391824927</v>
      </c>
      <c r="E58" s="100">
        <f t="shared" si="2"/>
        <v>13.945050304002097</v>
      </c>
      <c r="F58" s="100">
        <f t="shared" si="2"/>
        <v>10.403450226795215</v>
      </c>
      <c r="G58" s="100">
        <f t="shared" si="2"/>
        <v>4.5598100994038608</v>
      </c>
      <c r="H58" s="100">
        <f t="shared" ref="H58" si="6">+H10/$J58*100000</f>
        <v>7.3930901611693649</v>
      </c>
      <c r="J58" s="142">
        <v>2258866</v>
      </c>
    </row>
    <row r="59" spans="2:11" ht="15" customHeight="1" thickBot="1" x14ac:dyDescent="0.25">
      <c r="B59" s="53" t="s">
        <v>182</v>
      </c>
      <c r="C59" s="100">
        <f t="shared" si="2"/>
        <v>11.286624675930684</v>
      </c>
      <c r="D59" s="100">
        <f t="shared" si="2"/>
        <v>8.4228542357691669</v>
      </c>
      <c r="E59" s="100">
        <f t="shared" si="2"/>
        <v>7.7490258969076331</v>
      </c>
      <c r="F59" s="100">
        <f t="shared" si="2"/>
        <v>4.7167983720307332</v>
      </c>
      <c r="G59" s="100">
        <f t="shared" si="2"/>
        <v>6.2329121344691831</v>
      </c>
      <c r="H59" s="100">
        <f t="shared" ref="H59" si="7">+H11/$J59*100000</f>
        <v>7.0751975580460993</v>
      </c>
      <c r="J59" s="142">
        <v>593623</v>
      </c>
    </row>
    <row r="60" spans="2:11" ht="15" customHeight="1" thickBot="1" x14ac:dyDescent="0.25">
      <c r="B60" s="53" t="s">
        <v>195</v>
      </c>
      <c r="C60" s="100">
        <f t="shared" si="2"/>
        <v>10.952761116115511</v>
      </c>
      <c r="D60" s="100">
        <f t="shared" si="2"/>
        <v>9.7033967302468209</v>
      </c>
      <c r="E60" s="100">
        <f t="shared" si="2"/>
        <v>7.4961863152121353</v>
      </c>
      <c r="F60" s="100">
        <f t="shared" si="2"/>
        <v>8.2874504262623052</v>
      </c>
      <c r="G60" s="100">
        <f t="shared" si="2"/>
        <v>4.6642937072431065</v>
      </c>
      <c r="H60" s="100">
        <f t="shared" ref="H60" si="8">+H12/$J60*100000</f>
        <v>5.9969490521697084</v>
      </c>
      <c r="J60" s="142">
        <v>2401221</v>
      </c>
    </row>
    <row r="61" spans="2:11" ht="15" customHeight="1" thickBot="1" x14ac:dyDescent="0.25">
      <c r="B61" s="53" t="s">
        <v>184</v>
      </c>
      <c r="C61" s="100">
        <f t="shared" si="2"/>
        <v>11.286798490202589</v>
      </c>
      <c r="D61" s="100">
        <f t="shared" si="2"/>
        <v>9.2645804273746251</v>
      </c>
      <c r="E61" s="100">
        <f t="shared" si="2"/>
        <v>7.5245323268017259</v>
      </c>
      <c r="F61" s="100">
        <f t="shared" si="2"/>
        <v>6.7250507670790425</v>
      </c>
      <c r="G61" s="100">
        <f t="shared" si="2"/>
        <v>5.0790593205911652</v>
      </c>
      <c r="H61" s="100">
        <f t="shared" ref="H61" si="9">+H13/$J61*100000</f>
        <v>4.3736344149535027</v>
      </c>
      <c r="J61" s="142">
        <v>2126378</v>
      </c>
    </row>
    <row r="62" spans="2:11" ht="15" customHeight="1" thickBot="1" x14ac:dyDescent="0.25">
      <c r="B62" s="53" t="s">
        <v>185</v>
      </c>
      <c r="C62" s="100">
        <f t="shared" si="2"/>
        <v>25.467354888390453</v>
      </c>
      <c r="D62" s="100">
        <f t="shared" si="2"/>
        <v>23.510221284111054</v>
      </c>
      <c r="E62" s="100">
        <f t="shared" si="2"/>
        <v>15.509360637685825</v>
      </c>
      <c r="F62" s="100">
        <f t="shared" si="2"/>
        <v>19.386700797107281</v>
      </c>
      <c r="G62" s="100">
        <f t="shared" si="2"/>
        <v>11.336604085165591</v>
      </c>
      <c r="H62" s="100">
        <f t="shared" ref="H62" si="10">+H14/$J62*100000</f>
        <v>12.099763100670769</v>
      </c>
      <c r="J62" s="142">
        <v>8124126</v>
      </c>
    </row>
    <row r="63" spans="2:11" ht="15" customHeight="1" thickBot="1" x14ac:dyDescent="0.25">
      <c r="B63" s="53" t="s">
        <v>196</v>
      </c>
      <c r="C63" s="100">
        <f t="shared" si="2"/>
        <v>14.635453704594612</v>
      </c>
      <c r="D63" s="100">
        <f t="shared" si="2"/>
        <v>14.856644440684201</v>
      </c>
      <c r="E63" s="100">
        <f t="shared" si="2"/>
        <v>11.059536804479555</v>
      </c>
      <c r="F63" s="100">
        <f t="shared" si="2"/>
        <v>14.598588581913013</v>
      </c>
      <c r="G63" s="100">
        <f t="shared" si="2"/>
        <v>13.658527953532252</v>
      </c>
      <c r="H63" s="100">
        <f t="shared" ref="H63" si="11">+H15/$J63*100000</f>
        <v>11.594081083362733</v>
      </c>
      <c r="J63" s="142">
        <v>5425182</v>
      </c>
    </row>
    <row r="64" spans="2:11" ht="15" customHeight="1" thickBot="1" x14ac:dyDescent="0.25">
      <c r="B64" s="53" t="s">
        <v>187</v>
      </c>
      <c r="C64" s="100">
        <f t="shared" ref="C64:H71" si="12">+C16/$J64*100000</f>
        <v>7.2151099592251349</v>
      </c>
      <c r="D64" s="100">
        <f t="shared" si="12"/>
        <v>8.1644665328073902</v>
      </c>
      <c r="E64" s="100">
        <f t="shared" si="12"/>
        <v>4.4619758958365967</v>
      </c>
      <c r="F64" s="100">
        <f t="shared" si="12"/>
        <v>4.9366541826277244</v>
      </c>
      <c r="G64" s="100">
        <f t="shared" si="12"/>
        <v>2.9430053781049894</v>
      </c>
      <c r="H64" s="100">
        <f t="shared" si="12"/>
        <v>3.7024906369707926</v>
      </c>
      <c r="J64" s="142">
        <v>1053345</v>
      </c>
    </row>
    <row r="65" spans="2:10" ht="15" customHeight="1" thickBot="1" x14ac:dyDescent="0.25">
      <c r="B65" s="53" t="s">
        <v>188</v>
      </c>
      <c r="C65" s="100">
        <f t="shared" si="12"/>
        <v>11.529645001125337</v>
      </c>
      <c r="D65" s="100">
        <f t="shared" si="12"/>
        <v>11.787496486773508</v>
      </c>
      <c r="E65" s="100">
        <f t="shared" si="12"/>
        <v>7.5513649368392795</v>
      </c>
      <c r="F65" s="100">
        <f t="shared" si="12"/>
        <v>7.6618727164027804</v>
      </c>
      <c r="G65" s="100">
        <f t="shared" si="12"/>
        <v>5.7832404638232529</v>
      </c>
      <c r="H65" s="100">
        <f t="shared" si="12"/>
        <v>5.3412093455692462</v>
      </c>
      <c r="J65" s="142">
        <v>2714741</v>
      </c>
    </row>
    <row r="66" spans="2:10" ht="15" customHeight="1" thickBot="1" x14ac:dyDescent="0.25">
      <c r="B66" s="53" t="s">
        <v>189</v>
      </c>
      <c r="C66" s="100">
        <f t="shared" si="12"/>
        <v>9.8680243118880444</v>
      </c>
      <c r="D66" s="100">
        <f t="shared" si="12"/>
        <v>9.9383093853345414</v>
      </c>
      <c r="E66" s="100">
        <f t="shared" si="12"/>
        <v>6.0866873604665583</v>
      </c>
      <c r="F66" s="100">
        <f t="shared" si="12"/>
        <v>5.9742312429521647</v>
      </c>
      <c r="G66" s="100">
        <f t="shared" si="12"/>
        <v>8.1811825491721404</v>
      </c>
      <c r="H66" s="100">
        <f t="shared" si="12"/>
        <v>10.936357428274786</v>
      </c>
      <c r="J66" s="142">
        <v>7113886</v>
      </c>
    </row>
    <row r="67" spans="2:10" ht="15" thickBot="1" x14ac:dyDescent="0.25">
      <c r="B67" s="53" t="s">
        <v>190</v>
      </c>
      <c r="C67" s="100">
        <f t="shared" si="12"/>
        <v>14.492854077753533</v>
      </c>
      <c r="D67" s="100">
        <f t="shared" si="12"/>
        <v>11.972357716405092</v>
      </c>
      <c r="E67" s="100">
        <f t="shared" si="12"/>
        <v>8.5696876285846972</v>
      </c>
      <c r="F67" s="100">
        <f t="shared" si="12"/>
        <v>14.114779623551266</v>
      </c>
      <c r="G67" s="100">
        <f t="shared" si="12"/>
        <v>12.476456988674778</v>
      </c>
      <c r="H67" s="100">
        <f t="shared" si="12"/>
        <v>11.216208808000561</v>
      </c>
      <c r="J67" s="142">
        <v>1586989</v>
      </c>
    </row>
    <row r="68" spans="2:10" ht="15" thickBot="1" x14ac:dyDescent="0.25">
      <c r="B68" s="53" t="s">
        <v>191</v>
      </c>
      <c r="C68" s="100">
        <f t="shared" si="12"/>
        <v>6.1416618167035653</v>
      </c>
      <c r="D68" s="100">
        <f t="shared" si="12"/>
        <v>7.8964223357617271</v>
      </c>
      <c r="E68" s="100">
        <f t="shared" si="12"/>
        <v>5.7029716869390255</v>
      </c>
      <c r="F68" s="100">
        <f t="shared" si="12"/>
        <v>4.6793613841550972</v>
      </c>
      <c r="G68" s="100">
        <f t="shared" si="12"/>
        <v>3.0708309083517826</v>
      </c>
      <c r="H68" s="100">
        <f t="shared" si="12"/>
        <v>3.5095210381163229</v>
      </c>
      <c r="J68" s="142">
        <v>683854</v>
      </c>
    </row>
    <row r="69" spans="2:10" ht="15" thickBot="1" x14ac:dyDescent="0.25">
      <c r="B69" s="53" t="s">
        <v>192</v>
      </c>
      <c r="C69" s="100">
        <f t="shared" si="12"/>
        <v>11.461226047932898</v>
      </c>
      <c r="D69" s="100">
        <f t="shared" si="12"/>
        <v>12.174765412784753</v>
      </c>
      <c r="E69" s="100">
        <f t="shared" si="12"/>
        <v>9.0530306915578933</v>
      </c>
      <c r="F69" s="100">
        <f t="shared" si="12"/>
        <v>10.747686683081044</v>
      </c>
      <c r="G69" s="100">
        <f t="shared" si="12"/>
        <v>9.7219738461065059</v>
      </c>
      <c r="H69" s="100">
        <f t="shared" si="12"/>
        <v>9.766570056409746</v>
      </c>
      <c r="J69" s="142">
        <v>2242343</v>
      </c>
    </row>
    <row r="70" spans="2:10" ht="20.25" customHeight="1" thickBot="1" x14ac:dyDescent="0.25">
      <c r="B70" s="53" t="s">
        <v>193</v>
      </c>
      <c r="C70" s="100">
        <f t="shared" si="12"/>
        <v>14.99374240750544</v>
      </c>
      <c r="D70" s="100">
        <f t="shared" si="12"/>
        <v>15.911726636536384</v>
      </c>
      <c r="E70" s="100">
        <f t="shared" si="12"/>
        <v>6.4258896032166168</v>
      </c>
      <c r="F70" s="100">
        <f t="shared" si="12"/>
        <v>5.5079053741856718</v>
      </c>
      <c r="G70" s="100">
        <f t="shared" si="12"/>
        <v>3.6719369161237814</v>
      </c>
      <c r="H70" s="100">
        <f t="shared" si="12"/>
        <v>3.9779316591340961</v>
      </c>
      <c r="J70" s="142">
        <v>326803</v>
      </c>
    </row>
    <row r="71" spans="2:10" ht="15" customHeight="1" thickBot="1" x14ac:dyDescent="0.25">
      <c r="B71" s="55" t="s">
        <v>194</v>
      </c>
      <c r="C71" s="101">
        <f t="shared" si="12"/>
        <v>14.928260183738916</v>
      </c>
      <c r="D71" s="101">
        <f t="shared" si="12"/>
        <v>14.166988120919397</v>
      </c>
      <c r="E71" s="101">
        <f t="shared" si="12"/>
        <v>9.8497206202771501</v>
      </c>
      <c r="F71" s="101">
        <f t="shared" si="12"/>
        <v>11.005877122099307</v>
      </c>
      <c r="G71" s="101">
        <f t="shared" si="12"/>
        <v>8.1643375507194964</v>
      </c>
      <c r="H71" s="101">
        <f t="shared" si="12"/>
        <v>9.1067679386484741</v>
      </c>
      <c r="J71" s="142">
        <v>49128297</v>
      </c>
    </row>
    <row r="72" spans="2:10" ht="15" customHeight="1" thickBot="1" x14ac:dyDescent="0.25">
      <c r="C72" s="100"/>
      <c r="D72" s="100"/>
      <c r="E72" s="100"/>
      <c r="F72" s="100"/>
      <c r="G72" s="100"/>
      <c r="H72" s="107"/>
      <c r="I72" s="107"/>
    </row>
    <row r="73" spans="2:10" ht="15" customHeight="1" thickBot="1" x14ac:dyDescent="0.25">
      <c r="C73" s="100"/>
      <c r="D73" s="100"/>
      <c r="E73" s="100"/>
      <c r="F73" s="100"/>
      <c r="G73" s="100"/>
      <c r="H73" s="107"/>
      <c r="I73" s="107"/>
    </row>
    <row r="74" spans="2:10" ht="15" customHeight="1" x14ac:dyDescent="0.2"/>
    <row r="75" spans="2:10" ht="15" customHeight="1" x14ac:dyDescent="0.2"/>
    <row r="76" spans="2:10" ht="15" customHeight="1" x14ac:dyDescent="0.2"/>
    <row r="77" spans="2:10" ht="15" customHeight="1" x14ac:dyDescent="0.2"/>
    <row r="78" spans="2:10" ht="15" customHeight="1" x14ac:dyDescent="0.2"/>
    <row r="79" spans="2:10" ht="15" customHeight="1" x14ac:dyDescent="0.2"/>
    <row r="80" spans="2:1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sheetData>
  <mergeCells count="2">
    <mergeCell ref="B25:F25"/>
    <mergeCell ref="B24:G24"/>
  </mergeCells>
  <pageMargins left="0.7" right="0.7"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4"/>
  <dimension ref="A2:AD79"/>
  <sheetViews>
    <sheetView zoomScaleNormal="100" workbookViewId="0"/>
  </sheetViews>
  <sheetFormatPr baseColWidth="10" defaultColWidth="11.42578125" defaultRowHeight="12.75" x14ac:dyDescent="0.2"/>
  <cols>
    <col min="1" max="1" width="6.7109375" style="12" customWidth="1"/>
    <col min="2" max="2" width="32.85546875" bestFit="1" customWidth="1"/>
    <col min="3" max="8" width="12.42578125" customWidth="1"/>
    <col min="9" max="9" width="12" customWidth="1"/>
    <col min="10" max="10" width="18.140625" hidden="1" customWidth="1"/>
    <col min="11" max="11" width="11.5703125" customWidth="1"/>
    <col min="12" max="12" width="13.85546875" customWidth="1"/>
    <col min="13" max="13" width="17.7109375" customWidth="1"/>
    <col min="14" max="14" width="13" customWidth="1"/>
    <col min="15" max="15" width="16.42578125" hidden="1" customWidth="1"/>
    <col min="16" max="16" width="12" hidden="1" customWidth="1"/>
    <col min="17" max="17" width="13.85546875" hidden="1" customWidth="1"/>
    <col min="18" max="18" width="12.42578125" customWidth="1"/>
    <col min="19" max="19" width="12" customWidth="1"/>
    <col min="20" max="20" width="12.5703125" hidden="1" customWidth="1"/>
    <col min="21" max="55" width="12.42578125" customWidth="1"/>
  </cols>
  <sheetData>
    <row r="2" spans="1:12" ht="40.5" customHeight="1" x14ac:dyDescent="0.2">
      <c r="B2" s="10"/>
      <c r="C2" s="51"/>
    </row>
    <row r="3" spans="1:12" ht="27.95" customHeight="1" x14ac:dyDescent="0.2">
      <c r="B3" s="52"/>
      <c r="C3" s="51"/>
      <c r="D3" s="12"/>
      <c r="E3" s="12"/>
      <c r="F3" s="12"/>
      <c r="G3" s="12"/>
      <c r="H3" s="12"/>
      <c r="I3" s="12"/>
      <c r="J3" s="12"/>
      <c r="K3" s="12"/>
      <c r="L3" s="12"/>
    </row>
    <row r="4" spans="1:12" ht="15" x14ac:dyDescent="0.2">
      <c r="B4" s="52"/>
      <c r="C4" s="51"/>
      <c r="D4" s="12"/>
      <c r="E4" s="12"/>
      <c r="F4" s="12"/>
      <c r="G4" s="12"/>
      <c r="H4" s="12"/>
      <c r="I4" s="12"/>
      <c r="J4" s="12"/>
      <c r="K4" s="12"/>
      <c r="L4" s="12"/>
    </row>
    <row r="5" spans="1:12" ht="39" customHeight="1" x14ac:dyDescent="0.2">
      <c r="B5" s="12"/>
      <c r="C5" s="37" t="s">
        <v>106</v>
      </c>
      <c r="D5" s="37" t="s">
        <v>301</v>
      </c>
      <c r="E5" s="37" t="s">
        <v>303</v>
      </c>
      <c r="F5" s="59" t="s">
        <v>310</v>
      </c>
      <c r="G5" s="37" t="s">
        <v>325</v>
      </c>
      <c r="H5" s="37" t="s">
        <v>327</v>
      </c>
    </row>
    <row r="6" spans="1:12" ht="17.100000000000001" customHeight="1" thickBot="1" x14ac:dyDescent="0.25">
      <c r="B6" s="53" t="s">
        <v>177</v>
      </c>
      <c r="C6" s="39">
        <v>240</v>
      </c>
      <c r="D6" s="39">
        <v>292</v>
      </c>
      <c r="E6" s="39">
        <v>180</v>
      </c>
      <c r="F6" s="39">
        <v>201</v>
      </c>
      <c r="G6" s="39">
        <v>208</v>
      </c>
      <c r="H6" s="39">
        <v>247</v>
      </c>
    </row>
    <row r="7" spans="1:12" ht="17.100000000000001" customHeight="1" thickBot="1" x14ac:dyDescent="0.25">
      <c r="B7" s="53" t="s">
        <v>178</v>
      </c>
      <c r="C7" s="39">
        <v>22</v>
      </c>
      <c r="D7" s="39">
        <v>30</v>
      </c>
      <c r="E7" s="39">
        <v>27</v>
      </c>
      <c r="F7" s="39">
        <v>25</v>
      </c>
      <c r="G7" s="39">
        <v>6</v>
      </c>
      <c r="H7" s="39">
        <v>9</v>
      </c>
    </row>
    <row r="8" spans="1:12" ht="17.100000000000001" customHeight="1" thickBot="1" x14ac:dyDescent="0.25">
      <c r="B8" s="53" t="s">
        <v>179</v>
      </c>
      <c r="C8" s="39">
        <v>22</v>
      </c>
      <c r="D8" s="39">
        <v>30</v>
      </c>
      <c r="E8" s="39">
        <v>20</v>
      </c>
      <c r="F8" s="39">
        <v>23</v>
      </c>
      <c r="G8" s="39">
        <v>18</v>
      </c>
      <c r="H8" s="39">
        <v>32</v>
      </c>
    </row>
    <row r="9" spans="1:12" ht="17.100000000000001" customHeight="1" thickBot="1" x14ac:dyDescent="0.25">
      <c r="B9" s="53" t="s">
        <v>180</v>
      </c>
      <c r="C9" s="39">
        <v>17</v>
      </c>
      <c r="D9" s="39">
        <v>31</v>
      </c>
      <c r="E9" s="39">
        <v>26</v>
      </c>
      <c r="F9" s="39">
        <v>15</v>
      </c>
      <c r="G9" s="39">
        <v>2</v>
      </c>
      <c r="H9" s="39">
        <v>10</v>
      </c>
    </row>
    <row r="10" spans="1:12" ht="17.100000000000001" customHeight="1" thickBot="1" x14ac:dyDescent="0.25">
      <c r="B10" s="53" t="s">
        <v>181</v>
      </c>
      <c r="C10" s="39">
        <v>76</v>
      </c>
      <c r="D10" s="39">
        <v>50</v>
      </c>
      <c r="E10" s="39">
        <v>53</v>
      </c>
      <c r="F10" s="39">
        <v>45</v>
      </c>
      <c r="G10" s="39">
        <v>34</v>
      </c>
      <c r="H10" s="39">
        <v>53</v>
      </c>
    </row>
    <row r="11" spans="1:12" ht="17.100000000000001" customHeight="1" thickBot="1" x14ac:dyDescent="0.25">
      <c r="A11" s="66"/>
      <c r="B11" s="53" t="s">
        <v>182</v>
      </c>
      <c r="C11" s="39">
        <v>2</v>
      </c>
      <c r="D11" s="39">
        <v>9</v>
      </c>
      <c r="E11" s="39">
        <v>2</v>
      </c>
      <c r="F11" s="39">
        <v>7</v>
      </c>
      <c r="G11" s="39">
        <v>7</v>
      </c>
      <c r="H11" s="39">
        <v>10</v>
      </c>
    </row>
    <row r="12" spans="1:12" ht="17.100000000000001" customHeight="1" thickBot="1" x14ac:dyDescent="0.25">
      <c r="A12" s="66"/>
      <c r="B12" s="53" t="s">
        <v>183</v>
      </c>
      <c r="C12" s="39">
        <v>34</v>
      </c>
      <c r="D12" s="39">
        <v>29</v>
      </c>
      <c r="E12" s="39">
        <v>25</v>
      </c>
      <c r="F12" s="39">
        <v>44</v>
      </c>
      <c r="G12" s="39">
        <v>45</v>
      </c>
      <c r="H12" s="39">
        <v>41</v>
      </c>
    </row>
    <row r="13" spans="1:12" ht="17.100000000000001" customHeight="1" thickBot="1" x14ac:dyDescent="0.25">
      <c r="A13" s="66"/>
      <c r="B13" s="53" t="s">
        <v>184</v>
      </c>
      <c r="C13" s="39">
        <v>54</v>
      </c>
      <c r="D13" s="39">
        <v>30</v>
      </c>
      <c r="E13" s="39">
        <v>33</v>
      </c>
      <c r="F13" s="39">
        <v>19</v>
      </c>
      <c r="G13" s="39">
        <v>32</v>
      </c>
      <c r="H13" s="39">
        <v>23</v>
      </c>
    </row>
    <row r="14" spans="1:12" ht="17.100000000000001" customHeight="1" thickBot="1" x14ac:dyDescent="0.25">
      <c r="A14" s="66"/>
      <c r="B14" s="53" t="s">
        <v>185</v>
      </c>
      <c r="C14" s="39">
        <v>315</v>
      </c>
      <c r="D14" s="39">
        <v>274</v>
      </c>
      <c r="E14" s="39">
        <v>184</v>
      </c>
      <c r="F14" s="39">
        <v>277</v>
      </c>
      <c r="G14" s="39">
        <v>217</v>
      </c>
      <c r="H14" s="39">
        <v>209</v>
      </c>
    </row>
    <row r="15" spans="1:12" ht="17.100000000000001" customHeight="1" thickBot="1" x14ac:dyDescent="0.25">
      <c r="A15" s="66"/>
      <c r="B15" s="53" t="s">
        <v>186</v>
      </c>
      <c r="C15" s="39">
        <v>154</v>
      </c>
      <c r="D15" s="39">
        <v>172</v>
      </c>
      <c r="E15" s="39">
        <v>127</v>
      </c>
      <c r="F15" s="39">
        <v>184</v>
      </c>
      <c r="G15" s="39">
        <v>158</v>
      </c>
      <c r="H15" s="39">
        <v>184</v>
      </c>
    </row>
    <row r="16" spans="1:12" ht="17.100000000000001" customHeight="1" thickBot="1" x14ac:dyDescent="0.25">
      <c r="B16" s="53" t="s">
        <v>187</v>
      </c>
      <c r="C16" s="39">
        <v>17</v>
      </c>
      <c r="D16" s="39">
        <v>19</v>
      </c>
      <c r="E16" s="39">
        <v>5</v>
      </c>
      <c r="F16" s="39">
        <v>12</v>
      </c>
      <c r="G16" s="39">
        <v>10</v>
      </c>
      <c r="H16" s="39">
        <v>12</v>
      </c>
    </row>
    <row r="17" spans="2:30" ht="17.100000000000001" customHeight="1" thickBot="1" x14ac:dyDescent="0.25">
      <c r="B17" s="53" t="s">
        <v>188</v>
      </c>
      <c r="C17" s="39">
        <v>32</v>
      </c>
      <c r="D17" s="39">
        <v>32</v>
      </c>
      <c r="E17" s="39">
        <v>33</v>
      </c>
      <c r="F17" s="39">
        <v>21</v>
      </c>
      <c r="G17" s="39">
        <v>33</v>
      </c>
      <c r="H17" s="39">
        <v>32</v>
      </c>
    </row>
    <row r="18" spans="2:30" ht="17.100000000000001" customHeight="1" thickBot="1" x14ac:dyDescent="0.25">
      <c r="B18" s="53" t="s">
        <v>189</v>
      </c>
      <c r="C18" s="39">
        <v>68</v>
      </c>
      <c r="D18" s="39">
        <v>93</v>
      </c>
      <c r="E18" s="39">
        <v>40</v>
      </c>
      <c r="F18" s="39">
        <v>51</v>
      </c>
      <c r="G18" s="39">
        <v>107</v>
      </c>
      <c r="H18" s="39">
        <v>122</v>
      </c>
    </row>
    <row r="19" spans="2:30" ht="17.100000000000001" customHeight="1" thickBot="1" x14ac:dyDescent="0.25">
      <c r="B19" s="53" t="s">
        <v>190</v>
      </c>
      <c r="C19" s="39">
        <v>84</v>
      </c>
      <c r="D19" s="39">
        <v>49</v>
      </c>
      <c r="E19" s="39">
        <v>48</v>
      </c>
      <c r="F19" s="39">
        <v>73</v>
      </c>
      <c r="G19" s="39">
        <v>72</v>
      </c>
      <c r="H19" s="39">
        <v>75</v>
      </c>
    </row>
    <row r="20" spans="2:30" ht="17.100000000000001" customHeight="1" thickBot="1" x14ac:dyDescent="0.25">
      <c r="B20" s="53" t="s">
        <v>191</v>
      </c>
      <c r="C20" s="39">
        <v>8</v>
      </c>
      <c r="D20" s="39">
        <v>6</v>
      </c>
      <c r="E20" s="39">
        <v>11</v>
      </c>
      <c r="F20" s="39">
        <v>5</v>
      </c>
      <c r="G20" s="39">
        <v>2</v>
      </c>
      <c r="H20" s="39">
        <v>4</v>
      </c>
    </row>
    <row r="21" spans="2:30" ht="17.100000000000001" customHeight="1" thickBot="1" x14ac:dyDescent="0.25">
      <c r="B21" s="53" t="s">
        <v>192</v>
      </c>
      <c r="C21" s="39">
        <v>35</v>
      </c>
      <c r="D21" s="39">
        <v>62</v>
      </c>
      <c r="E21" s="39">
        <v>30</v>
      </c>
      <c r="F21" s="39">
        <v>89</v>
      </c>
      <c r="G21" s="39">
        <v>13</v>
      </c>
      <c r="H21" s="39">
        <v>41</v>
      </c>
    </row>
    <row r="22" spans="2:30" ht="17.100000000000001" customHeight="1" thickBot="1" x14ac:dyDescent="0.25">
      <c r="B22" s="53" t="s">
        <v>193</v>
      </c>
      <c r="C22" s="39">
        <v>9</v>
      </c>
      <c r="D22" s="39">
        <v>9</v>
      </c>
      <c r="E22" s="39">
        <v>3</v>
      </c>
      <c r="F22" s="39">
        <v>2</v>
      </c>
      <c r="G22" s="39">
        <v>7</v>
      </c>
      <c r="H22" s="39">
        <v>5</v>
      </c>
    </row>
    <row r="23" spans="2:30" ht="17.100000000000001" customHeight="1" thickBot="1" x14ac:dyDescent="0.25">
      <c r="B23" s="55" t="s">
        <v>194</v>
      </c>
      <c r="C23" s="56">
        <v>1189</v>
      </c>
      <c r="D23" s="56">
        <v>1217</v>
      </c>
      <c r="E23" s="56">
        <v>847</v>
      </c>
      <c r="F23" s="56">
        <v>1093</v>
      </c>
      <c r="G23" s="56">
        <v>971</v>
      </c>
      <c r="H23" s="56">
        <v>1109</v>
      </c>
    </row>
    <row r="24" spans="2:30" ht="27" customHeight="1" x14ac:dyDescent="0.2">
      <c r="B24" s="229"/>
      <c r="C24" s="229"/>
      <c r="D24" s="229"/>
      <c r="E24" s="229"/>
      <c r="F24" s="229"/>
      <c r="G24" s="229"/>
      <c r="J24" s="91"/>
    </row>
    <row r="25" spans="2:30" ht="15" customHeight="1" x14ac:dyDescent="0.2"/>
    <row r="26" spans="2:30" ht="15" customHeight="1" x14ac:dyDescent="0.2">
      <c r="B26" s="57"/>
      <c r="C26" s="62"/>
      <c r="D26" s="62"/>
      <c r="E26" s="62"/>
      <c r="F26" s="62"/>
      <c r="G26" s="62"/>
      <c r="H26" s="62"/>
    </row>
    <row r="27" spans="2:30" ht="15" customHeight="1" x14ac:dyDescent="0.2">
      <c r="B27" s="52"/>
      <c r="C27" s="12"/>
      <c r="D27" s="12"/>
      <c r="E27" s="12"/>
    </row>
    <row r="28" spans="2:30" ht="15" customHeight="1" x14ac:dyDescent="0.2"/>
    <row r="29" spans="2:30" ht="39" customHeight="1" x14ac:dyDescent="0.2">
      <c r="B29" s="12"/>
      <c r="C29" s="38" t="s">
        <v>326</v>
      </c>
      <c r="D29" s="38" t="s">
        <v>331</v>
      </c>
    </row>
    <row r="30" spans="2:30" ht="17.100000000000001" customHeight="1" thickBot="1" x14ac:dyDescent="0.25">
      <c r="B30" s="53" t="s">
        <v>177</v>
      </c>
      <c r="C30" s="35">
        <f t="shared" ref="C30:D47" si="0">+(G6-C6)/C6</f>
        <v>-0.13333333333333333</v>
      </c>
      <c r="D30" s="35">
        <f t="shared" si="0"/>
        <v>-0.1541095890410959</v>
      </c>
      <c r="W30" s="176"/>
      <c r="X30" s="39"/>
      <c r="Y30" s="39"/>
      <c r="Z30" s="39"/>
      <c r="AA30" s="39"/>
      <c r="AB30" s="39"/>
      <c r="AC30" s="211"/>
      <c r="AD30" s="98"/>
    </row>
    <row r="31" spans="2:30" ht="17.100000000000001" customHeight="1" thickBot="1" x14ac:dyDescent="0.25">
      <c r="B31" s="53" t="s">
        <v>178</v>
      </c>
      <c r="C31" s="35">
        <f t="shared" si="0"/>
        <v>-0.72727272727272729</v>
      </c>
      <c r="D31" s="35">
        <f t="shared" si="0"/>
        <v>-0.7</v>
      </c>
      <c r="W31" s="176"/>
      <c r="X31" s="39"/>
      <c r="Y31" s="39"/>
      <c r="Z31" s="39"/>
      <c r="AA31" s="39"/>
      <c r="AB31" s="39"/>
      <c r="AC31" s="211"/>
      <c r="AD31" s="98"/>
    </row>
    <row r="32" spans="2:30" ht="17.100000000000001" customHeight="1" thickBot="1" x14ac:dyDescent="0.25">
      <c r="B32" s="53" t="s">
        <v>179</v>
      </c>
      <c r="C32" s="35">
        <f t="shared" si="0"/>
        <v>-0.18181818181818182</v>
      </c>
      <c r="D32" s="35">
        <f t="shared" si="0"/>
        <v>6.6666666666666666E-2</v>
      </c>
      <c r="W32" s="176"/>
      <c r="X32" s="39"/>
      <c r="Y32" s="39"/>
      <c r="Z32" s="39"/>
      <c r="AA32" s="39"/>
      <c r="AB32" s="39"/>
      <c r="AC32" s="211"/>
      <c r="AD32" s="98"/>
    </row>
    <row r="33" spans="2:29" ht="17.100000000000001" customHeight="1" thickBot="1" x14ac:dyDescent="0.25">
      <c r="B33" s="53" t="s">
        <v>180</v>
      </c>
      <c r="C33" s="35">
        <f t="shared" si="0"/>
        <v>-0.88235294117647056</v>
      </c>
      <c r="D33" s="35">
        <f t="shared" si="0"/>
        <v>-0.67741935483870963</v>
      </c>
      <c r="X33" s="91"/>
      <c r="Y33" s="91"/>
      <c r="Z33" s="91"/>
      <c r="AA33" s="91"/>
      <c r="AB33" s="91"/>
      <c r="AC33" s="212"/>
    </row>
    <row r="34" spans="2:29" ht="17.100000000000001" customHeight="1" thickBot="1" x14ac:dyDescent="0.25">
      <c r="B34" s="53" t="s">
        <v>181</v>
      </c>
      <c r="C34" s="35">
        <f t="shared" si="0"/>
        <v>-0.55263157894736847</v>
      </c>
      <c r="D34" s="35">
        <f t="shared" si="0"/>
        <v>0.06</v>
      </c>
      <c r="X34" s="208"/>
      <c r="Y34" s="208"/>
      <c r="Z34" s="208"/>
      <c r="AA34" s="208"/>
      <c r="AB34" s="208"/>
    </row>
    <row r="35" spans="2:29" ht="17.100000000000001" customHeight="1" thickBot="1" x14ac:dyDescent="0.25">
      <c r="B35" s="53" t="s">
        <v>182</v>
      </c>
      <c r="C35" s="35">
        <f t="shared" si="0"/>
        <v>2.5</v>
      </c>
      <c r="D35" s="35">
        <f t="shared" si="0"/>
        <v>0.1111111111111111</v>
      </c>
      <c r="AB35" s="210"/>
    </row>
    <row r="36" spans="2:29" ht="17.100000000000001" customHeight="1" thickBot="1" x14ac:dyDescent="0.25">
      <c r="B36" s="53" t="s">
        <v>183</v>
      </c>
      <c r="C36" s="35">
        <f t="shared" si="0"/>
        <v>0.3235294117647059</v>
      </c>
      <c r="D36" s="35">
        <f t="shared" si="0"/>
        <v>0.41379310344827586</v>
      </c>
      <c r="AB36" s="209"/>
    </row>
    <row r="37" spans="2:29" ht="17.100000000000001" customHeight="1" thickBot="1" x14ac:dyDescent="0.25">
      <c r="B37" s="53" t="s">
        <v>184</v>
      </c>
      <c r="C37" s="35">
        <f t="shared" si="0"/>
        <v>-0.40740740740740738</v>
      </c>
      <c r="D37" s="35">
        <f t="shared" si="0"/>
        <v>-0.23333333333333334</v>
      </c>
      <c r="AB37" s="91"/>
    </row>
    <row r="38" spans="2:29" ht="17.100000000000001" customHeight="1" thickBot="1" x14ac:dyDescent="0.25">
      <c r="B38" s="53" t="s">
        <v>185</v>
      </c>
      <c r="C38" s="35">
        <f t="shared" si="0"/>
        <v>-0.31111111111111112</v>
      </c>
      <c r="D38" s="35">
        <f t="shared" si="0"/>
        <v>-0.23722627737226276</v>
      </c>
    </row>
    <row r="39" spans="2:29" ht="17.100000000000001" customHeight="1" thickBot="1" x14ac:dyDescent="0.25">
      <c r="B39" s="53" t="s">
        <v>186</v>
      </c>
      <c r="C39" s="35">
        <f t="shared" si="0"/>
        <v>2.5974025974025976E-2</v>
      </c>
      <c r="D39" s="35">
        <f t="shared" si="0"/>
        <v>6.9767441860465115E-2</v>
      </c>
    </row>
    <row r="40" spans="2:29" ht="17.100000000000001" customHeight="1" thickBot="1" x14ac:dyDescent="0.25">
      <c r="B40" s="53" t="s">
        <v>187</v>
      </c>
      <c r="C40" s="35">
        <f t="shared" si="0"/>
        <v>-0.41176470588235292</v>
      </c>
      <c r="D40" s="35">
        <f t="shared" si="0"/>
        <v>-0.36842105263157893</v>
      </c>
    </row>
    <row r="41" spans="2:29" ht="17.100000000000001" customHeight="1" thickBot="1" x14ac:dyDescent="0.25">
      <c r="B41" s="53" t="s">
        <v>188</v>
      </c>
      <c r="C41" s="35">
        <f t="shared" si="0"/>
        <v>3.125E-2</v>
      </c>
      <c r="D41" s="35">
        <f t="shared" si="0"/>
        <v>0</v>
      </c>
    </row>
    <row r="42" spans="2:29" ht="17.100000000000001" customHeight="1" thickBot="1" x14ac:dyDescent="0.25">
      <c r="B42" s="53" t="s">
        <v>189</v>
      </c>
      <c r="C42" s="35">
        <f t="shared" si="0"/>
        <v>0.57352941176470584</v>
      </c>
      <c r="D42" s="35">
        <f t="shared" si="0"/>
        <v>0.31182795698924731</v>
      </c>
    </row>
    <row r="43" spans="2:29" ht="17.100000000000001" customHeight="1" thickBot="1" x14ac:dyDescent="0.25">
      <c r="B43" s="53" t="s">
        <v>190</v>
      </c>
      <c r="C43" s="35">
        <f t="shared" si="0"/>
        <v>-0.14285714285714285</v>
      </c>
      <c r="D43" s="35">
        <f t="shared" si="0"/>
        <v>0.53061224489795922</v>
      </c>
    </row>
    <row r="44" spans="2:29" ht="17.100000000000001" customHeight="1" thickBot="1" x14ac:dyDescent="0.25">
      <c r="B44" s="53" t="s">
        <v>191</v>
      </c>
      <c r="C44" s="35">
        <f t="shared" si="0"/>
        <v>-0.75</v>
      </c>
      <c r="D44" s="35">
        <f t="shared" si="0"/>
        <v>-0.33333333333333331</v>
      </c>
    </row>
    <row r="45" spans="2:29" ht="17.100000000000001" customHeight="1" thickBot="1" x14ac:dyDescent="0.25">
      <c r="B45" s="53" t="s">
        <v>192</v>
      </c>
      <c r="C45" s="35">
        <f t="shared" si="0"/>
        <v>-0.62857142857142856</v>
      </c>
      <c r="D45" s="35">
        <f t="shared" si="0"/>
        <v>-0.33870967741935482</v>
      </c>
    </row>
    <row r="46" spans="2:29" ht="17.100000000000001" customHeight="1" thickBot="1" x14ac:dyDescent="0.25">
      <c r="B46" s="53" t="s">
        <v>193</v>
      </c>
      <c r="C46" s="35">
        <f t="shared" si="0"/>
        <v>-0.22222222222222221</v>
      </c>
      <c r="D46" s="35">
        <f t="shared" si="0"/>
        <v>-0.44444444444444442</v>
      </c>
    </row>
    <row r="47" spans="2:29" ht="17.100000000000001" customHeight="1" thickBot="1" x14ac:dyDescent="0.25">
      <c r="B47" s="55" t="s">
        <v>194</v>
      </c>
      <c r="C47" s="63">
        <f t="shared" si="0"/>
        <v>-0.18334735071488645</v>
      </c>
      <c r="D47" s="63">
        <f t="shared" si="0"/>
        <v>-8.8742810188989316E-2</v>
      </c>
    </row>
    <row r="50" spans="2:28"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2:28"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2:28"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row>
    <row r="53" spans="2:28" ht="39" customHeight="1" x14ac:dyDescent="0.2">
      <c r="B53" s="12"/>
      <c r="C53" s="37" t="s">
        <v>106</v>
      </c>
      <c r="D53" s="37" t="s">
        <v>301</v>
      </c>
      <c r="E53" s="37" t="s">
        <v>303</v>
      </c>
      <c r="F53" s="59" t="s">
        <v>310</v>
      </c>
      <c r="G53" s="37" t="s">
        <v>325</v>
      </c>
      <c r="H53" s="37" t="s">
        <v>327</v>
      </c>
      <c r="I53" s="113"/>
      <c r="J53" s="147">
        <v>45658</v>
      </c>
      <c r="K53" s="113"/>
    </row>
    <row r="54" spans="2:28" ht="15" thickBot="1" x14ac:dyDescent="0.25">
      <c r="B54" s="53" t="s">
        <v>177</v>
      </c>
      <c r="C54" s="100">
        <f t="shared" ref="C54:H71" si="1">+C6/$J54*100000</f>
        <v>2.7126775970242831</v>
      </c>
      <c r="D54" s="100">
        <f t="shared" si="1"/>
        <v>3.3004244097128779</v>
      </c>
      <c r="E54" s="100">
        <f t="shared" si="1"/>
        <v>2.0345081977682122</v>
      </c>
      <c r="F54" s="100">
        <f t="shared" si="1"/>
        <v>2.2718674875078371</v>
      </c>
      <c r="G54" s="100">
        <f t="shared" si="1"/>
        <v>2.3509872507543785</v>
      </c>
      <c r="H54" s="100">
        <f t="shared" si="1"/>
        <v>2.7917973602708246</v>
      </c>
      <c r="I54" s="12"/>
      <c r="J54" s="142">
        <v>8847347</v>
      </c>
      <c r="K54" s="12"/>
    </row>
    <row r="55" spans="2:28" ht="15" thickBot="1" x14ac:dyDescent="0.25">
      <c r="B55" s="53" t="s">
        <v>178</v>
      </c>
      <c r="C55" s="100">
        <f t="shared" si="1"/>
        <v>1.6121692396643463</v>
      </c>
      <c r="D55" s="100">
        <f t="shared" si="1"/>
        <v>2.1984125995422903</v>
      </c>
      <c r="E55" s="100">
        <f t="shared" si="1"/>
        <v>1.9785713395880615</v>
      </c>
      <c r="F55" s="100">
        <f t="shared" si="1"/>
        <v>1.8320104996185755</v>
      </c>
      <c r="G55" s="100">
        <f t="shared" ref="G55:H55" si="2">+G7/$J55*100000</f>
        <v>0.43968251990845808</v>
      </c>
      <c r="H55" s="100">
        <f t="shared" si="2"/>
        <v>0.65952377986268718</v>
      </c>
      <c r="I55" s="12"/>
      <c r="J55" s="142">
        <v>1364621</v>
      </c>
      <c r="K55" s="12"/>
    </row>
    <row r="56" spans="2:28" ht="15" thickBot="1" x14ac:dyDescent="0.25">
      <c r="B56" s="53" t="s">
        <v>179</v>
      </c>
      <c r="C56" s="100">
        <f t="shared" si="1"/>
        <v>2.1672143808465534</v>
      </c>
      <c r="D56" s="100">
        <f t="shared" si="1"/>
        <v>2.9552923375180273</v>
      </c>
      <c r="E56" s="100">
        <f t="shared" si="1"/>
        <v>1.9701948916786849</v>
      </c>
      <c r="F56" s="100">
        <f t="shared" si="1"/>
        <v>2.2657241254304878</v>
      </c>
      <c r="G56" s="100">
        <f t="shared" ref="G56:H56" si="3">+G8/$J56*100000</f>
        <v>1.7731754025108164</v>
      </c>
      <c r="H56" s="100">
        <f t="shared" si="3"/>
        <v>3.1523118266858954</v>
      </c>
      <c r="I56" s="12"/>
      <c r="J56" s="142">
        <v>1015128</v>
      </c>
      <c r="K56" s="12"/>
    </row>
    <row r="57" spans="2:28" ht="15" thickBot="1" x14ac:dyDescent="0.25">
      <c r="B57" s="53" t="s">
        <v>180</v>
      </c>
      <c r="C57" s="100">
        <f t="shared" si="1"/>
        <v>1.3601697491846982</v>
      </c>
      <c r="D57" s="100">
        <f t="shared" si="1"/>
        <v>2.4803095426309203</v>
      </c>
      <c r="E57" s="100">
        <f t="shared" si="1"/>
        <v>2.0802596164001268</v>
      </c>
      <c r="F57" s="100">
        <f t="shared" si="1"/>
        <v>1.2001497786923809</v>
      </c>
      <c r="G57" s="100">
        <f t="shared" ref="G57:H57" si="4">+G9/$J57*100000</f>
        <v>0.16001997049231745</v>
      </c>
      <c r="H57" s="100">
        <f t="shared" si="4"/>
        <v>0.80009985246158732</v>
      </c>
      <c r="I57" s="12"/>
      <c r="J57" s="142">
        <v>1249844</v>
      </c>
      <c r="K57" s="12"/>
    </row>
    <row r="58" spans="2:28" ht="15" thickBot="1" x14ac:dyDescent="0.25">
      <c r="B58" s="53" t="s">
        <v>181</v>
      </c>
      <c r="C58" s="100">
        <f t="shared" si="1"/>
        <v>3.3645200733465375</v>
      </c>
      <c r="D58" s="100">
        <f t="shared" si="1"/>
        <v>2.2135000482543012</v>
      </c>
      <c r="E58" s="100">
        <f t="shared" si="1"/>
        <v>2.3463100511495592</v>
      </c>
      <c r="F58" s="100">
        <f t="shared" si="1"/>
        <v>1.9921500434288708</v>
      </c>
      <c r="G58" s="100">
        <f t="shared" ref="G58:H58" si="5">+G10/$J58*100000</f>
        <v>1.5051800328129248</v>
      </c>
      <c r="H58" s="100">
        <f t="shared" si="5"/>
        <v>2.3463100511495592</v>
      </c>
      <c r="I58" s="12"/>
      <c r="J58" s="142">
        <v>2258866</v>
      </c>
      <c r="K58" s="12"/>
    </row>
    <row r="59" spans="2:28" ht="15" thickBot="1" x14ac:dyDescent="0.25">
      <c r="B59" s="53" t="s">
        <v>182</v>
      </c>
      <c r="C59" s="100">
        <f t="shared" si="1"/>
        <v>0.33691416943076669</v>
      </c>
      <c r="D59" s="100">
        <f t="shared" si="1"/>
        <v>1.51611376243845</v>
      </c>
      <c r="E59" s="100">
        <f t="shared" si="1"/>
        <v>0.33691416943076669</v>
      </c>
      <c r="F59" s="100">
        <f t="shared" si="1"/>
        <v>1.1791995930076833</v>
      </c>
      <c r="G59" s="100">
        <f t="shared" ref="G59:H59" si="6">+G11/$J59*100000</f>
        <v>1.1791995930076833</v>
      </c>
      <c r="H59" s="100">
        <f t="shared" si="6"/>
        <v>1.6845708471538334</v>
      </c>
      <c r="I59" s="12"/>
      <c r="J59" s="142">
        <v>593623</v>
      </c>
      <c r="K59" s="12"/>
    </row>
    <row r="60" spans="2:28" ht="15" thickBot="1" x14ac:dyDescent="0.25">
      <c r="B60" s="53" t="s">
        <v>195</v>
      </c>
      <c r="C60" s="100">
        <f t="shared" si="1"/>
        <v>1.4159463039845146</v>
      </c>
      <c r="D60" s="100">
        <f t="shared" si="1"/>
        <v>1.2077189063397329</v>
      </c>
      <c r="E60" s="100">
        <f t="shared" si="1"/>
        <v>1.0411369882239077</v>
      </c>
      <c r="F60" s="100">
        <f t="shared" si="1"/>
        <v>1.8324010992740778</v>
      </c>
      <c r="G60" s="100">
        <f t="shared" ref="G60:H60" si="7">+G12/$J60*100000</f>
        <v>1.8740465788030338</v>
      </c>
      <c r="H60" s="100">
        <f t="shared" si="7"/>
        <v>1.7074646606872086</v>
      </c>
      <c r="I60" s="12"/>
      <c r="J60" s="142">
        <v>2401221</v>
      </c>
      <c r="K60" s="12"/>
    </row>
    <row r="61" spans="2:28" ht="15" thickBot="1" x14ac:dyDescent="0.25">
      <c r="B61" s="53" t="s">
        <v>184</v>
      </c>
      <c r="C61" s="100">
        <f t="shared" si="1"/>
        <v>2.5395296602955826</v>
      </c>
      <c r="D61" s="100">
        <f t="shared" si="1"/>
        <v>1.4108498112753236</v>
      </c>
      <c r="E61" s="100">
        <f t="shared" si="1"/>
        <v>1.5519347924028559</v>
      </c>
      <c r="F61" s="100">
        <f t="shared" si="1"/>
        <v>0.89353821380770493</v>
      </c>
      <c r="G61" s="100">
        <f t="shared" ref="G61:H61" si="8">+G13/$J61*100000</f>
        <v>1.504906465360345</v>
      </c>
      <c r="H61" s="100">
        <f t="shared" si="8"/>
        <v>1.0816515219777481</v>
      </c>
      <c r="I61" s="12"/>
      <c r="J61" s="142">
        <v>2126378</v>
      </c>
      <c r="K61" s="12"/>
    </row>
    <row r="62" spans="2:28" ht="15" thickBot="1" x14ac:dyDescent="0.25">
      <c r="B62" s="53" t="s">
        <v>185</v>
      </c>
      <c r="C62" s="100">
        <f t="shared" si="1"/>
        <v>3.8773401594214563</v>
      </c>
      <c r="D62" s="100">
        <f t="shared" si="1"/>
        <v>3.3726704878777114</v>
      </c>
      <c r="E62" s="100">
        <f t="shared" si="1"/>
        <v>2.2648590137572953</v>
      </c>
      <c r="F62" s="100">
        <f t="shared" si="1"/>
        <v>3.4095975370150584</v>
      </c>
      <c r="G62" s="100">
        <f t="shared" ref="G62:H62" si="9">+G14/$J62*100000</f>
        <v>2.6710565542681142</v>
      </c>
      <c r="H62" s="100">
        <f t="shared" si="9"/>
        <v>2.5725844232351887</v>
      </c>
      <c r="I62" s="12"/>
      <c r="J62" s="142">
        <v>8124126</v>
      </c>
      <c r="K62" s="12"/>
    </row>
    <row r="63" spans="2:28" ht="15" thickBot="1" x14ac:dyDescent="0.25">
      <c r="B63" s="53" t="s">
        <v>196</v>
      </c>
      <c r="C63" s="100">
        <f t="shared" si="1"/>
        <v>2.8386144464830858</v>
      </c>
      <c r="D63" s="100">
        <f t="shared" si="1"/>
        <v>3.1704005506174728</v>
      </c>
      <c r="E63" s="100">
        <f t="shared" si="1"/>
        <v>2.3409352902815055</v>
      </c>
      <c r="F63" s="100">
        <f t="shared" si="1"/>
        <v>3.3915912867070634</v>
      </c>
      <c r="G63" s="100">
        <f t="shared" ref="G63:H63" si="10">+G15/$J63*100000</f>
        <v>2.912344691846283</v>
      </c>
      <c r="H63" s="100">
        <f t="shared" si="10"/>
        <v>3.3915912867070634</v>
      </c>
      <c r="I63" s="12"/>
      <c r="J63" s="142">
        <v>5425182</v>
      </c>
      <c r="K63" s="12"/>
    </row>
    <row r="64" spans="2:28" ht="15" thickBot="1" x14ac:dyDescent="0.25">
      <c r="B64" s="53" t="s">
        <v>187</v>
      </c>
      <c r="C64" s="100">
        <f t="shared" si="1"/>
        <v>1.6139061750898329</v>
      </c>
      <c r="D64" s="100">
        <f t="shared" si="1"/>
        <v>1.8037774898062837</v>
      </c>
      <c r="E64" s="100">
        <f t="shared" si="1"/>
        <v>0.47467828679112734</v>
      </c>
      <c r="F64" s="100">
        <f t="shared" si="1"/>
        <v>1.1392278882987055</v>
      </c>
      <c r="G64" s="100">
        <f t="shared" ref="G64:H64" si="11">+G16/$J64*100000</f>
        <v>0.94935657358225467</v>
      </c>
      <c r="H64" s="100">
        <f t="shared" si="11"/>
        <v>1.1392278882987055</v>
      </c>
      <c r="I64" s="12"/>
      <c r="J64" s="142">
        <v>1053345</v>
      </c>
      <c r="K64" s="12"/>
    </row>
    <row r="65" spans="2:28" ht="15" thickBot="1" x14ac:dyDescent="0.25">
      <c r="B65" s="53" t="s">
        <v>188</v>
      </c>
      <c r="C65" s="100">
        <f t="shared" si="1"/>
        <v>1.1787496486773508</v>
      </c>
      <c r="D65" s="100">
        <f t="shared" si="1"/>
        <v>1.1787496486773508</v>
      </c>
      <c r="E65" s="100">
        <f t="shared" si="1"/>
        <v>1.2155855751985181</v>
      </c>
      <c r="F65" s="100">
        <f t="shared" si="1"/>
        <v>0.77355445694451153</v>
      </c>
      <c r="G65" s="100">
        <f t="shared" ref="G65:H65" si="12">+G17/$J65*100000</f>
        <v>1.2155855751985181</v>
      </c>
      <c r="H65" s="100">
        <f t="shared" si="12"/>
        <v>1.1787496486773508</v>
      </c>
      <c r="I65" s="12"/>
      <c r="J65" s="142">
        <v>2714741</v>
      </c>
      <c r="K65" s="12"/>
    </row>
    <row r="66" spans="2:28" ht="15" thickBot="1" x14ac:dyDescent="0.25">
      <c r="B66" s="53" t="s">
        <v>189</v>
      </c>
      <c r="C66" s="100">
        <f t="shared" si="1"/>
        <v>0.95587699887234623</v>
      </c>
      <c r="D66" s="100">
        <f t="shared" si="1"/>
        <v>1.3073023661048266</v>
      </c>
      <c r="E66" s="100">
        <f t="shared" si="1"/>
        <v>0.56228058757196842</v>
      </c>
      <c r="F66" s="100">
        <f t="shared" si="1"/>
        <v>0.7169077491542597</v>
      </c>
      <c r="G66" s="100">
        <f t="shared" ref="G66:H66" si="13">+G18/$J66*100000</f>
        <v>1.5041005717550155</v>
      </c>
      <c r="H66" s="100">
        <f t="shared" si="13"/>
        <v>1.7149557920945038</v>
      </c>
      <c r="I66" s="12"/>
      <c r="J66" s="142">
        <v>7113886</v>
      </c>
      <c r="K66" s="12"/>
    </row>
    <row r="67" spans="2:28" ht="15" thickBot="1" x14ac:dyDescent="0.25">
      <c r="B67" s="53" t="s">
        <v>190</v>
      </c>
      <c r="C67" s="100">
        <f t="shared" si="1"/>
        <v>5.293042358831725</v>
      </c>
      <c r="D67" s="100">
        <f t="shared" si="1"/>
        <v>3.0876080426518393</v>
      </c>
      <c r="E67" s="100">
        <f t="shared" si="1"/>
        <v>3.0245956336181283</v>
      </c>
      <c r="F67" s="100">
        <f t="shared" si="1"/>
        <v>4.599905859460903</v>
      </c>
      <c r="G67" s="100">
        <f t="shared" ref="G67:H67" si="14">+G19/$J67*100000</f>
        <v>4.5368934504271925</v>
      </c>
      <c r="H67" s="100">
        <f t="shared" si="14"/>
        <v>4.7259306775283259</v>
      </c>
      <c r="I67" s="12"/>
      <c r="J67" s="142">
        <v>1586989</v>
      </c>
      <c r="K67" s="12"/>
    </row>
    <row r="68" spans="2:28" ht="15" thickBot="1" x14ac:dyDescent="0.25">
      <c r="B68" s="53" t="s">
        <v>191</v>
      </c>
      <c r="C68" s="100">
        <f t="shared" si="1"/>
        <v>1.1698403460387743</v>
      </c>
      <c r="D68" s="100">
        <f t="shared" si="1"/>
        <v>0.87738025952908072</v>
      </c>
      <c r="E68" s="100">
        <f t="shared" si="1"/>
        <v>1.6085304758033148</v>
      </c>
      <c r="F68" s="100">
        <f t="shared" si="1"/>
        <v>0.73115021627423404</v>
      </c>
      <c r="G68" s="100">
        <f t="shared" ref="G68:H68" si="15">+G20/$J68*100000</f>
        <v>0.29246008650969357</v>
      </c>
      <c r="H68" s="100">
        <f t="shared" si="15"/>
        <v>0.58492017301938715</v>
      </c>
      <c r="I68" s="12"/>
      <c r="J68" s="142">
        <v>683854</v>
      </c>
      <c r="K68" s="12"/>
    </row>
    <row r="69" spans="2:28" ht="15" thickBot="1" x14ac:dyDescent="0.25">
      <c r="B69" s="53" t="s">
        <v>192</v>
      </c>
      <c r="C69" s="100">
        <f t="shared" si="1"/>
        <v>1.5608673606134298</v>
      </c>
      <c r="D69" s="100">
        <f t="shared" si="1"/>
        <v>2.7649650388009328</v>
      </c>
      <c r="E69" s="100">
        <f t="shared" si="1"/>
        <v>1.3378863090972255</v>
      </c>
      <c r="F69" s="100">
        <f t="shared" si="1"/>
        <v>3.9690627169884358</v>
      </c>
      <c r="G69" s="100">
        <f t="shared" ref="G69:H69" si="16">+G21/$J69*100000</f>
        <v>0.57975073394213106</v>
      </c>
      <c r="H69" s="100">
        <f t="shared" si="16"/>
        <v>1.8284446224328748</v>
      </c>
      <c r="I69" s="12"/>
      <c r="J69" s="142">
        <v>2242343</v>
      </c>
      <c r="K69" s="12"/>
    </row>
    <row r="70" spans="2:28" ht="15" thickBot="1" x14ac:dyDescent="0.25">
      <c r="B70" s="53" t="s">
        <v>193</v>
      </c>
      <c r="C70" s="100">
        <f t="shared" si="1"/>
        <v>2.7539526870928359</v>
      </c>
      <c r="D70" s="100">
        <f t="shared" si="1"/>
        <v>2.7539526870928359</v>
      </c>
      <c r="E70" s="100">
        <f t="shared" si="1"/>
        <v>0.91798422903094534</v>
      </c>
      <c r="F70" s="100">
        <f t="shared" si="1"/>
        <v>0.61198948602063019</v>
      </c>
      <c r="G70" s="100">
        <f t="shared" ref="G70:H70" si="17">+G22/$J70*100000</f>
        <v>2.1419632010722056</v>
      </c>
      <c r="H70" s="100">
        <f t="shared" si="17"/>
        <v>1.5299737150515755</v>
      </c>
      <c r="I70" s="12"/>
      <c r="J70" s="142">
        <v>326803</v>
      </c>
      <c r="K70" s="12"/>
    </row>
    <row r="71" spans="2:28" ht="15" thickBot="1" x14ac:dyDescent="0.25">
      <c r="B71" s="55" t="s">
        <v>194</v>
      </c>
      <c r="C71" s="101">
        <f t="shared" si="1"/>
        <v>2.4201938039903967</v>
      </c>
      <c r="D71" s="101">
        <f t="shared" si="1"/>
        <v>2.4771874343619116</v>
      </c>
      <c r="E71" s="101">
        <f t="shared" si="1"/>
        <v>1.7240573187383228</v>
      </c>
      <c r="F71" s="101">
        <f t="shared" si="1"/>
        <v>2.2247870712880604</v>
      </c>
      <c r="G71" s="101">
        <f t="shared" ref="G71:H71" si="18">+G23/$J71*100000</f>
        <v>1.9764576818121742</v>
      </c>
      <c r="H71" s="101">
        <f t="shared" si="18"/>
        <v>2.257354860071783</v>
      </c>
      <c r="I71" s="12"/>
      <c r="J71" s="142">
        <v>49128297</v>
      </c>
      <c r="K71" s="12"/>
    </row>
    <row r="72" spans="2:28" ht="13.5" thickBot="1" x14ac:dyDescent="0.25">
      <c r="B72" s="12"/>
      <c r="C72" s="100"/>
      <c r="D72" s="100"/>
      <c r="E72" s="100"/>
      <c r="F72" s="100"/>
      <c r="G72" s="100"/>
      <c r="H72" s="12"/>
      <c r="I72" s="12"/>
      <c r="J72" s="12"/>
      <c r="K72" s="12"/>
      <c r="L72" s="12"/>
      <c r="M72" s="12"/>
      <c r="N72" s="12"/>
      <c r="O72" s="12"/>
      <c r="P72" s="12"/>
      <c r="Q72" s="12"/>
      <c r="R72" s="12"/>
      <c r="S72" s="12"/>
      <c r="T72" s="12"/>
      <c r="U72" s="12"/>
      <c r="V72" s="12"/>
      <c r="W72" s="12"/>
      <c r="X72" s="12"/>
      <c r="Y72" s="12"/>
      <c r="Z72" s="12"/>
      <c r="AA72" s="12"/>
      <c r="AB72" s="12"/>
    </row>
    <row r="73" spans="2:28" ht="13.5" thickBot="1" x14ac:dyDescent="0.25">
      <c r="B73" s="12"/>
      <c r="C73" s="100"/>
      <c r="D73" s="100"/>
      <c r="E73" s="100"/>
      <c r="F73" s="100"/>
      <c r="G73" s="100"/>
      <c r="H73" s="12"/>
      <c r="I73" s="12"/>
      <c r="J73" s="12"/>
      <c r="K73" s="12"/>
      <c r="L73" s="12"/>
      <c r="M73" s="12"/>
      <c r="N73" s="12"/>
      <c r="O73" s="12"/>
      <c r="P73" s="12"/>
      <c r="Q73" s="12"/>
      <c r="R73" s="12"/>
      <c r="S73" s="12"/>
      <c r="T73" s="12"/>
      <c r="U73" s="12"/>
      <c r="V73" s="12"/>
      <c r="W73" s="12"/>
      <c r="X73" s="12"/>
      <c r="Y73" s="12"/>
      <c r="Z73" s="12"/>
      <c r="AA73" s="12"/>
      <c r="AB73" s="12"/>
    </row>
    <row r="74" spans="2:28"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2:28" x14ac:dyDescent="0.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row>
    <row r="77" spans="2:28" x14ac:dyDescent="0.2">
      <c r="C77" t="s">
        <v>229</v>
      </c>
    </row>
    <row r="78" spans="2:28" x14ac:dyDescent="0.2">
      <c r="C78">
        <v>0</v>
      </c>
    </row>
    <row r="79" spans="2:28" x14ac:dyDescent="0.2">
      <c r="C79" t="s">
        <v>230</v>
      </c>
    </row>
  </sheetData>
  <mergeCells count="1">
    <mergeCell ref="B24:G24"/>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5"/>
  <dimension ref="A2:AJ75"/>
  <sheetViews>
    <sheetView zoomScaleNormal="100" workbookViewId="0"/>
  </sheetViews>
  <sheetFormatPr baseColWidth="10" defaultColWidth="11.42578125" defaultRowHeight="12.75" x14ac:dyDescent="0.2"/>
  <cols>
    <col min="1" max="1" width="6.7109375" style="12" customWidth="1"/>
    <col min="2" max="2" width="32.85546875" bestFit="1" customWidth="1"/>
    <col min="3" max="9" width="12.42578125" customWidth="1"/>
    <col min="10" max="10" width="0.140625" customWidth="1"/>
    <col min="11" max="12" width="13.140625" customWidth="1"/>
    <col min="13" max="13" width="14.7109375" customWidth="1"/>
    <col min="14" max="14" width="12.42578125" customWidth="1"/>
    <col min="15" max="15" width="0.140625" hidden="1" customWidth="1"/>
    <col min="16" max="16" width="13.42578125" hidden="1" customWidth="1"/>
    <col min="17" max="17" width="0.42578125" hidden="1" customWidth="1"/>
    <col min="18" max="19" width="12.5703125" customWidth="1"/>
    <col min="20" max="20" width="10.42578125" customWidth="1"/>
    <col min="21" max="23" width="12.42578125" customWidth="1"/>
    <col min="24" max="24" width="8.85546875" customWidth="1"/>
    <col min="25" max="58" width="12.42578125" customWidth="1"/>
  </cols>
  <sheetData>
    <row r="2" spans="1:15" ht="40.5" customHeight="1" x14ac:dyDescent="0.2">
      <c r="B2" s="10"/>
    </row>
    <row r="3" spans="1:15" ht="27.95" customHeight="1" x14ac:dyDescent="0.25">
      <c r="B3" s="52"/>
      <c r="C3" s="51"/>
      <c r="D3" s="12"/>
      <c r="E3" s="12"/>
      <c r="F3" s="12"/>
      <c r="G3" s="12"/>
      <c r="H3" s="12"/>
      <c r="I3" s="12"/>
      <c r="J3" s="12"/>
      <c r="K3" s="12"/>
      <c r="L3" s="12"/>
      <c r="O3" s="88"/>
    </row>
    <row r="4" spans="1:15" x14ac:dyDescent="0.2">
      <c r="B4" s="12"/>
      <c r="C4" s="12"/>
      <c r="D4" s="12"/>
      <c r="E4" s="12"/>
      <c r="F4" s="12"/>
      <c r="G4" s="12"/>
      <c r="H4" s="12"/>
      <c r="I4" s="12"/>
      <c r="J4" s="12"/>
      <c r="K4" s="12"/>
      <c r="L4" s="12"/>
    </row>
    <row r="5" spans="1:15" ht="39" customHeight="1" x14ac:dyDescent="0.2">
      <c r="B5" s="12"/>
      <c r="C5" s="37" t="s">
        <v>106</v>
      </c>
      <c r="D5" s="37" t="s">
        <v>301</v>
      </c>
      <c r="E5" s="37" t="s">
        <v>303</v>
      </c>
      <c r="F5" s="59" t="s">
        <v>310</v>
      </c>
      <c r="G5" s="37" t="s">
        <v>106</v>
      </c>
      <c r="H5" s="37" t="s">
        <v>327</v>
      </c>
    </row>
    <row r="6" spans="1:15" ht="17.100000000000001" customHeight="1" thickBot="1" x14ac:dyDescent="0.25">
      <c r="B6" s="53" t="s">
        <v>177</v>
      </c>
      <c r="C6" s="39">
        <v>807</v>
      </c>
      <c r="D6" s="39">
        <v>747</v>
      </c>
      <c r="E6" s="39">
        <v>514</v>
      </c>
      <c r="F6" s="39">
        <v>532</v>
      </c>
      <c r="G6" s="39">
        <v>355</v>
      </c>
      <c r="H6" s="39">
        <v>397</v>
      </c>
    </row>
    <row r="7" spans="1:15" ht="17.100000000000001" customHeight="1" thickBot="1" x14ac:dyDescent="0.25">
      <c r="B7" s="53" t="s">
        <v>178</v>
      </c>
      <c r="C7" s="39">
        <v>149</v>
      </c>
      <c r="D7" s="39">
        <v>121</v>
      </c>
      <c r="E7" s="39">
        <v>99</v>
      </c>
      <c r="F7" s="39">
        <v>136</v>
      </c>
      <c r="G7" s="39">
        <v>44</v>
      </c>
      <c r="H7" s="39">
        <v>52</v>
      </c>
    </row>
    <row r="8" spans="1:15" ht="17.100000000000001" customHeight="1" thickBot="1" x14ac:dyDescent="0.25">
      <c r="B8" s="53" t="s">
        <v>179</v>
      </c>
      <c r="C8" s="39">
        <v>147</v>
      </c>
      <c r="D8" s="39">
        <v>142</v>
      </c>
      <c r="E8" s="39">
        <v>84</v>
      </c>
      <c r="F8" s="39">
        <v>94</v>
      </c>
      <c r="G8" s="39">
        <v>29</v>
      </c>
      <c r="H8" s="39">
        <v>61</v>
      </c>
    </row>
    <row r="9" spans="1:15" ht="17.100000000000001" customHeight="1" thickBot="1" x14ac:dyDescent="0.25">
      <c r="B9" s="53" t="s">
        <v>180</v>
      </c>
      <c r="C9" s="39">
        <v>249</v>
      </c>
      <c r="D9" s="39">
        <v>204</v>
      </c>
      <c r="E9" s="39">
        <v>175</v>
      </c>
      <c r="F9" s="39">
        <v>103</v>
      </c>
      <c r="G9" s="39">
        <v>48</v>
      </c>
      <c r="H9" s="39">
        <v>104</v>
      </c>
    </row>
    <row r="10" spans="1:15" ht="17.100000000000001" customHeight="1" thickBot="1" x14ac:dyDescent="0.25">
      <c r="B10" s="53" t="s">
        <v>181</v>
      </c>
      <c r="C10" s="39">
        <v>372</v>
      </c>
      <c r="D10" s="39">
        <v>332</v>
      </c>
      <c r="E10" s="39">
        <v>248</v>
      </c>
      <c r="F10" s="39">
        <v>177</v>
      </c>
      <c r="G10" s="39">
        <v>61</v>
      </c>
      <c r="H10" s="39">
        <v>99</v>
      </c>
    </row>
    <row r="11" spans="1:15" ht="17.100000000000001" customHeight="1" thickBot="1" x14ac:dyDescent="0.25">
      <c r="A11" s="66"/>
      <c r="B11" s="53" t="s">
        <v>182</v>
      </c>
      <c r="C11" s="39">
        <v>61</v>
      </c>
      <c r="D11" s="39">
        <v>40</v>
      </c>
      <c r="E11" s="39">
        <v>31</v>
      </c>
      <c r="F11" s="39">
        <v>18</v>
      </c>
      <c r="G11" s="39">
        <v>30</v>
      </c>
      <c r="H11" s="39">
        <v>30</v>
      </c>
    </row>
    <row r="12" spans="1:15" ht="17.100000000000001" customHeight="1" thickBot="1" x14ac:dyDescent="0.25">
      <c r="A12" s="66"/>
      <c r="B12" s="53" t="s">
        <v>183</v>
      </c>
      <c r="C12" s="39">
        <v>212</v>
      </c>
      <c r="D12" s="39">
        <v>180</v>
      </c>
      <c r="E12" s="39">
        <v>125</v>
      </c>
      <c r="F12" s="39">
        <v>129</v>
      </c>
      <c r="G12" s="39">
        <v>57</v>
      </c>
      <c r="H12" s="39">
        <v>95</v>
      </c>
    </row>
    <row r="13" spans="1:15" ht="17.100000000000001" customHeight="1" thickBot="1" x14ac:dyDescent="0.25">
      <c r="A13" s="66"/>
      <c r="B13" s="53" t="s">
        <v>184</v>
      </c>
      <c r="C13" s="39">
        <v>167</v>
      </c>
      <c r="D13" s="39">
        <v>140</v>
      </c>
      <c r="E13" s="39">
        <v>103</v>
      </c>
      <c r="F13" s="39">
        <v>108</v>
      </c>
      <c r="G13" s="39">
        <v>70</v>
      </c>
      <c r="H13" s="39">
        <v>65</v>
      </c>
    </row>
    <row r="14" spans="1:15" ht="17.100000000000001" customHeight="1" thickBot="1" x14ac:dyDescent="0.25">
      <c r="A14" s="66"/>
      <c r="B14" s="53" t="s">
        <v>185</v>
      </c>
      <c r="C14" s="39">
        <v>1542</v>
      </c>
      <c r="D14" s="39">
        <v>1453</v>
      </c>
      <c r="E14" s="39">
        <v>930</v>
      </c>
      <c r="F14" s="39">
        <v>1100</v>
      </c>
      <c r="G14" s="39">
        <v>489</v>
      </c>
      <c r="H14" s="39">
        <v>456</v>
      </c>
    </row>
    <row r="15" spans="1:15" ht="17.100000000000001" customHeight="1" thickBot="1" x14ac:dyDescent="0.25">
      <c r="A15" s="66"/>
      <c r="B15" s="53" t="s">
        <v>186</v>
      </c>
      <c r="C15" s="39">
        <v>591</v>
      </c>
      <c r="D15" s="39">
        <v>601</v>
      </c>
      <c r="E15" s="39">
        <v>436</v>
      </c>
      <c r="F15" s="39">
        <v>530</v>
      </c>
      <c r="G15" s="39">
        <v>513</v>
      </c>
      <c r="H15" s="39">
        <v>361</v>
      </c>
    </row>
    <row r="16" spans="1:15" ht="17.100000000000001" customHeight="1" thickBot="1" x14ac:dyDescent="0.25">
      <c r="B16" s="53" t="s">
        <v>187</v>
      </c>
      <c r="C16" s="39">
        <v>54</v>
      </c>
      <c r="D16" s="39">
        <v>58</v>
      </c>
      <c r="E16" s="39">
        <v>27</v>
      </c>
      <c r="F16" s="39">
        <v>28</v>
      </c>
      <c r="G16" s="39">
        <v>18</v>
      </c>
      <c r="H16" s="39">
        <v>24</v>
      </c>
    </row>
    <row r="17" spans="2:36" ht="17.100000000000001" customHeight="1" thickBot="1" x14ac:dyDescent="0.25">
      <c r="B17" s="53" t="s">
        <v>188</v>
      </c>
      <c r="C17" s="39">
        <v>268</v>
      </c>
      <c r="D17" s="39">
        <v>273</v>
      </c>
      <c r="E17" s="39">
        <v>163</v>
      </c>
      <c r="F17" s="39">
        <v>172</v>
      </c>
      <c r="G17" s="39">
        <v>115</v>
      </c>
      <c r="H17" s="39">
        <v>101</v>
      </c>
      <c r="I17" s="98"/>
    </row>
    <row r="18" spans="2:36" ht="17.100000000000001" customHeight="1" thickBot="1" x14ac:dyDescent="0.25">
      <c r="B18" s="53" t="s">
        <v>189</v>
      </c>
      <c r="C18" s="39">
        <v>614</v>
      </c>
      <c r="D18" s="39">
        <v>592</v>
      </c>
      <c r="E18" s="39">
        <v>365</v>
      </c>
      <c r="F18" s="39">
        <v>360</v>
      </c>
      <c r="G18" s="169">
        <v>463</v>
      </c>
      <c r="H18" s="169">
        <v>646</v>
      </c>
    </row>
    <row r="19" spans="2:36" ht="17.100000000000001" customHeight="1" thickBot="1" x14ac:dyDescent="0.25">
      <c r="B19" s="53" t="s">
        <v>190</v>
      </c>
      <c r="C19" s="39">
        <v>129</v>
      </c>
      <c r="D19" s="39">
        <v>126</v>
      </c>
      <c r="E19" s="39">
        <v>71</v>
      </c>
      <c r="F19" s="39">
        <v>132</v>
      </c>
      <c r="G19" s="39">
        <v>101</v>
      </c>
      <c r="H19" s="39">
        <v>92</v>
      </c>
    </row>
    <row r="20" spans="2:36" ht="17.100000000000001" customHeight="1" thickBot="1" x14ac:dyDescent="0.25">
      <c r="B20" s="53" t="s">
        <v>191</v>
      </c>
      <c r="C20" s="39">
        <v>33</v>
      </c>
      <c r="D20" s="39">
        <v>48</v>
      </c>
      <c r="E20" s="39">
        <v>28</v>
      </c>
      <c r="F20" s="39">
        <v>26</v>
      </c>
      <c r="G20" s="39">
        <v>19</v>
      </c>
      <c r="H20" s="39">
        <v>20</v>
      </c>
    </row>
    <row r="21" spans="2:36" ht="17.100000000000001" customHeight="1" thickBot="1" x14ac:dyDescent="0.25">
      <c r="B21" s="53" t="s">
        <v>192</v>
      </c>
      <c r="C21" s="39">
        <v>213</v>
      </c>
      <c r="D21" s="39">
        <v>203</v>
      </c>
      <c r="E21" s="39">
        <v>165</v>
      </c>
      <c r="F21" s="39">
        <v>135</v>
      </c>
      <c r="G21" s="39">
        <v>200</v>
      </c>
      <c r="H21" s="39">
        <v>166</v>
      </c>
    </row>
    <row r="22" spans="2:36" ht="17.100000000000001" customHeight="1" thickBot="1" x14ac:dyDescent="0.25">
      <c r="B22" s="53" t="s">
        <v>193</v>
      </c>
      <c r="C22" s="39">
        <v>36</v>
      </c>
      <c r="D22" s="39">
        <v>39</v>
      </c>
      <c r="E22" s="39">
        <v>17</v>
      </c>
      <c r="F22" s="39">
        <v>13</v>
      </c>
      <c r="G22" s="39">
        <v>3</v>
      </c>
      <c r="H22" s="39">
        <v>5</v>
      </c>
    </row>
    <row r="23" spans="2:36" ht="17.100000000000001" customHeight="1" thickBot="1" x14ac:dyDescent="0.25">
      <c r="B23" s="55" t="s">
        <v>194</v>
      </c>
      <c r="C23" s="56">
        <v>5644</v>
      </c>
      <c r="D23" s="56">
        <v>5299</v>
      </c>
      <c r="E23" s="56">
        <v>3581</v>
      </c>
      <c r="F23" s="56">
        <v>3793</v>
      </c>
      <c r="G23" s="56">
        <v>2615</v>
      </c>
      <c r="H23" s="56">
        <v>2774</v>
      </c>
    </row>
    <row r="24" spans="2:36" ht="21.75" customHeight="1" x14ac:dyDescent="0.2">
      <c r="B24" s="232"/>
      <c r="C24" s="233"/>
      <c r="D24" s="233"/>
      <c r="E24" s="233"/>
      <c r="F24" s="233"/>
      <c r="G24" s="233"/>
      <c r="J24" s="91"/>
    </row>
    <row r="25" spans="2:36" ht="26.25" customHeight="1" thickBot="1" x14ac:dyDescent="0.25">
      <c r="B25" s="57"/>
      <c r="AJ25" s="39"/>
    </row>
    <row r="26" spans="2:36" ht="15" customHeight="1" x14ac:dyDescent="0.2">
      <c r="B26" s="57"/>
    </row>
    <row r="29" spans="2:36" ht="39" customHeight="1" x14ac:dyDescent="0.2">
      <c r="B29" s="12"/>
      <c r="C29" s="38" t="s">
        <v>326</v>
      </c>
      <c r="D29" s="38" t="s">
        <v>331</v>
      </c>
    </row>
    <row r="30" spans="2:36" ht="17.100000000000001" customHeight="1" thickBot="1" x14ac:dyDescent="0.25">
      <c r="B30" s="53" t="s">
        <v>177</v>
      </c>
      <c r="C30" s="35">
        <f>+(G6-C6)/C6</f>
        <v>-0.5600991325898389</v>
      </c>
      <c r="D30" s="35">
        <f>+(H6-D6)/D6</f>
        <v>-0.46854082998661312</v>
      </c>
    </row>
    <row r="31" spans="2:36" ht="17.100000000000001" customHeight="1" thickBot="1" x14ac:dyDescent="0.25">
      <c r="B31" s="53" t="s">
        <v>178</v>
      </c>
      <c r="C31" s="35">
        <f t="shared" ref="C31:C47" si="0">+(G7-C7)/C7</f>
        <v>-0.70469798657718119</v>
      </c>
      <c r="D31" s="35">
        <f t="shared" ref="D31:D47" si="1">+(H7-D7)/D7</f>
        <v>-0.57024793388429751</v>
      </c>
    </row>
    <row r="32" spans="2:36" ht="17.100000000000001" customHeight="1" thickBot="1" x14ac:dyDescent="0.25">
      <c r="B32" s="53" t="s">
        <v>179</v>
      </c>
      <c r="C32" s="35">
        <f t="shared" si="0"/>
        <v>-0.80272108843537415</v>
      </c>
      <c r="D32" s="35">
        <f t="shared" si="1"/>
        <v>-0.57042253521126762</v>
      </c>
    </row>
    <row r="33" spans="2:4" ht="17.100000000000001" customHeight="1" thickBot="1" x14ac:dyDescent="0.25">
      <c r="B33" s="53" t="s">
        <v>180</v>
      </c>
      <c r="C33" s="35">
        <f t="shared" si="0"/>
        <v>-0.80722891566265065</v>
      </c>
      <c r="D33" s="35">
        <f t="shared" si="1"/>
        <v>-0.49019607843137253</v>
      </c>
    </row>
    <row r="34" spans="2:4" ht="17.100000000000001" customHeight="1" thickBot="1" x14ac:dyDescent="0.25">
      <c r="B34" s="53" t="s">
        <v>181</v>
      </c>
      <c r="C34" s="35">
        <f t="shared" si="0"/>
        <v>-0.83602150537634412</v>
      </c>
      <c r="D34" s="35">
        <f t="shared" si="1"/>
        <v>-0.70180722891566261</v>
      </c>
    </row>
    <row r="35" spans="2:4" ht="17.100000000000001" customHeight="1" thickBot="1" x14ac:dyDescent="0.25">
      <c r="B35" s="53" t="s">
        <v>182</v>
      </c>
      <c r="C35" s="35">
        <f t="shared" si="0"/>
        <v>-0.50819672131147542</v>
      </c>
      <c r="D35" s="35">
        <f t="shared" si="1"/>
        <v>-0.25</v>
      </c>
    </row>
    <row r="36" spans="2:4" ht="17.100000000000001" customHeight="1" thickBot="1" x14ac:dyDescent="0.25">
      <c r="B36" s="53" t="s">
        <v>183</v>
      </c>
      <c r="C36" s="35">
        <f t="shared" si="0"/>
        <v>-0.73113207547169812</v>
      </c>
      <c r="D36" s="35">
        <f t="shared" si="1"/>
        <v>-0.47222222222222221</v>
      </c>
    </row>
    <row r="37" spans="2:4" ht="17.100000000000001" customHeight="1" thickBot="1" x14ac:dyDescent="0.25">
      <c r="B37" s="53" t="s">
        <v>184</v>
      </c>
      <c r="C37" s="35">
        <f t="shared" si="0"/>
        <v>-0.58083832335329344</v>
      </c>
      <c r="D37" s="35">
        <f t="shared" si="1"/>
        <v>-0.5357142857142857</v>
      </c>
    </row>
    <row r="38" spans="2:4" ht="17.100000000000001" customHeight="1" thickBot="1" x14ac:dyDescent="0.25">
      <c r="B38" s="53" t="s">
        <v>185</v>
      </c>
      <c r="C38" s="35">
        <f t="shared" si="0"/>
        <v>-0.68287937743190663</v>
      </c>
      <c r="D38" s="35">
        <f t="shared" si="1"/>
        <v>-0.68616655196145904</v>
      </c>
    </row>
    <row r="39" spans="2:4" ht="17.100000000000001" customHeight="1" thickBot="1" x14ac:dyDescent="0.25">
      <c r="B39" s="53" t="s">
        <v>186</v>
      </c>
      <c r="C39" s="35">
        <f t="shared" si="0"/>
        <v>-0.13197969543147209</v>
      </c>
      <c r="D39" s="35">
        <f t="shared" si="1"/>
        <v>-0.39933444259567386</v>
      </c>
    </row>
    <row r="40" spans="2:4" ht="17.100000000000001" customHeight="1" thickBot="1" x14ac:dyDescent="0.25">
      <c r="B40" s="53" t="s">
        <v>187</v>
      </c>
      <c r="C40" s="35">
        <f t="shared" si="0"/>
        <v>-0.66666666666666663</v>
      </c>
      <c r="D40" s="35">
        <f t="shared" si="1"/>
        <v>-0.58620689655172409</v>
      </c>
    </row>
    <row r="41" spans="2:4" ht="17.100000000000001" customHeight="1" thickBot="1" x14ac:dyDescent="0.25">
      <c r="B41" s="53" t="s">
        <v>188</v>
      </c>
      <c r="C41" s="35">
        <f t="shared" si="0"/>
        <v>-0.57089552238805974</v>
      </c>
      <c r="D41" s="35">
        <f t="shared" si="1"/>
        <v>-0.63003663003663002</v>
      </c>
    </row>
    <row r="42" spans="2:4" ht="17.100000000000001" customHeight="1" thickBot="1" x14ac:dyDescent="0.25">
      <c r="B42" s="53" t="s">
        <v>189</v>
      </c>
      <c r="C42" s="35">
        <f t="shared" si="0"/>
        <v>-0.24592833876221498</v>
      </c>
      <c r="D42" s="35">
        <f t="shared" si="1"/>
        <v>9.1216216216216214E-2</v>
      </c>
    </row>
    <row r="43" spans="2:4" ht="17.100000000000001" customHeight="1" thickBot="1" x14ac:dyDescent="0.25">
      <c r="B43" s="53" t="s">
        <v>190</v>
      </c>
      <c r="C43" s="35">
        <f t="shared" si="0"/>
        <v>-0.21705426356589147</v>
      </c>
      <c r="D43" s="35">
        <f t="shared" si="1"/>
        <v>-0.26984126984126983</v>
      </c>
    </row>
    <row r="44" spans="2:4" ht="17.100000000000001" customHeight="1" thickBot="1" x14ac:dyDescent="0.25">
      <c r="B44" s="53" t="s">
        <v>191</v>
      </c>
      <c r="C44" s="35">
        <f t="shared" si="0"/>
        <v>-0.42424242424242425</v>
      </c>
      <c r="D44" s="35">
        <f t="shared" si="1"/>
        <v>-0.58333333333333337</v>
      </c>
    </row>
    <row r="45" spans="2:4" ht="17.100000000000001" customHeight="1" thickBot="1" x14ac:dyDescent="0.25">
      <c r="B45" s="53" t="s">
        <v>192</v>
      </c>
      <c r="C45" s="35">
        <f t="shared" si="0"/>
        <v>-6.1032863849765258E-2</v>
      </c>
      <c r="D45" s="35">
        <f t="shared" si="1"/>
        <v>-0.18226600985221675</v>
      </c>
    </row>
    <row r="46" spans="2:4" ht="17.100000000000001" customHeight="1" thickBot="1" x14ac:dyDescent="0.25">
      <c r="B46" s="53" t="s">
        <v>193</v>
      </c>
      <c r="C46" s="35">
        <f t="shared" si="0"/>
        <v>-0.91666666666666663</v>
      </c>
      <c r="D46" s="35">
        <f t="shared" si="1"/>
        <v>-0.87179487179487181</v>
      </c>
    </row>
    <row r="47" spans="2:4" ht="17.100000000000001" customHeight="1" thickBot="1" x14ac:dyDescent="0.25">
      <c r="B47" s="55" t="s">
        <v>194</v>
      </c>
      <c r="C47" s="64">
        <f t="shared" si="0"/>
        <v>-0.53667611622962441</v>
      </c>
      <c r="D47" s="64">
        <f t="shared" si="1"/>
        <v>-0.47650500094357429</v>
      </c>
    </row>
    <row r="49" spans="2:28" x14ac:dyDescent="0.2">
      <c r="I49" s="12"/>
    </row>
    <row r="50" spans="2:28"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2:28"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2:28" x14ac:dyDescent="0.2">
      <c r="B52" s="12"/>
      <c r="C52" s="12"/>
      <c r="D52" s="12"/>
      <c r="E52" s="12"/>
      <c r="F52" s="12"/>
      <c r="G52" s="12"/>
      <c r="H52" s="12"/>
      <c r="I52" s="113"/>
      <c r="J52" s="12"/>
      <c r="K52" s="12"/>
      <c r="L52" s="12"/>
      <c r="M52" s="12"/>
      <c r="N52" s="12"/>
      <c r="O52" s="12"/>
      <c r="P52" s="12"/>
      <c r="Q52" s="12"/>
      <c r="R52" s="12"/>
      <c r="S52" s="12"/>
      <c r="T52" s="12"/>
      <c r="U52" s="12"/>
      <c r="V52" s="12"/>
      <c r="W52" s="12"/>
      <c r="X52" s="12"/>
      <c r="Y52" s="12"/>
      <c r="Z52" s="12"/>
      <c r="AA52" s="12"/>
      <c r="AB52" s="12"/>
    </row>
    <row r="53" spans="2:28" ht="39" customHeight="1" x14ac:dyDescent="0.2">
      <c r="B53" s="12"/>
      <c r="C53" s="37" t="s">
        <v>106</v>
      </c>
      <c r="D53" s="37" t="s">
        <v>301</v>
      </c>
      <c r="E53" s="37" t="s">
        <v>303</v>
      </c>
      <c r="F53" s="59" t="s">
        <v>310</v>
      </c>
      <c r="G53" s="37" t="s">
        <v>325</v>
      </c>
      <c r="H53" s="37" t="s">
        <v>327</v>
      </c>
      <c r="I53" s="12"/>
      <c r="J53" s="147">
        <v>45658</v>
      </c>
      <c r="K53" s="111"/>
      <c r="L53" s="12"/>
      <c r="M53" s="12"/>
    </row>
    <row r="54" spans="2:28" ht="15" thickBot="1" x14ac:dyDescent="0.25">
      <c r="B54" s="53" t="s">
        <v>177</v>
      </c>
      <c r="C54" s="100">
        <f t="shared" ref="C54:H63" si="2">+C6/$J54*100000</f>
        <v>9.1213784199941532</v>
      </c>
      <c r="D54" s="100">
        <f t="shared" si="2"/>
        <v>8.443209020738081</v>
      </c>
      <c r="E54" s="100">
        <f t="shared" si="2"/>
        <v>5.8096511869603402</v>
      </c>
      <c r="F54" s="100">
        <f t="shared" si="2"/>
        <v>6.013102006737161</v>
      </c>
      <c r="G54" s="100">
        <f t="shared" si="2"/>
        <v>4.0125022789317519</v>
      </c>
      <c r="H54" s="100">
        <f t="shared" si="2"/>
        <v>4.4872208584110016</v>
      </c>
      <c r="I54" s="12"/>
      <c r="J54" s="142">
        <v>8847347</v>
      </c>
      <c r="L54" s="12"/>
      <c r="M54" s="12"/>
    </row>
    <row r="55" spans="2:28" ht="15" thickBot="1" x14ac:dyDescent="0.25">
      <c r="B55" s="53" t="s">
        <v>178</v>
      </c>
      <c r="C55" s="100">
        <f t="shared" si="2"/>
        <v>10.918782577726709</v>
      </c>
      <c r="D55" s="100">
        <f t="shared" si="2"/>
        <v>8.8669308181539037</v>
      </c>
      <c r="E55" s="100">
        <f t="shared" si="2"/>
        <v>7.2547615784895587</v>
      </c>
      <c r="F55" s="100">
        <f t="shared" si="2"/>
        <v>9.9661371179250491</v>
      </c>
      <c r="G55" s="100">
        <f t="shared" si="2"/>
        <v>3.2243384793286927</v>
      </c>
      <c r="H55" s="100">
        <f t="shared" si="2"/>
        <v>3.8105818392066371</v>
      </c>
      <c r="I55" s="12"/>
      <c r="J55" s="142">
        <v>1364621</v>
      </c>
      <c r="L55" s="12"/>
      <c r="M55" s="12"/>
    </row>
    <row r="56" spans="2:28" ht="15" thickBot="1" x14ac:dyDescent="0.25">
      <c r="B56" s="53" t="s">
        <v>179</v>
      </c>
      <c r="C56" s="100">
        <f t="shared" si="2"/>
        <v>14.480932453838333</v>
      </c>
      <c r="D56" s="100">
        <f t="shared" si="2"/>
        <v>13.988383730918663</v>
      </c>
      <c r="E56" s="100">
        <f t="shared" si="2"/>
        <v>8.2748185450504774</v>
      </c>
      <c r="F56" s="100">
        <f t="shared" si="2"/>
        <v>9.2599159908898194</v>
      </c>
      <c r="G56" s="100">
        <f t="shared" si="2"/>
        <v>2.8567825929340929</v>
      </c>
      <c r="H56" s="100">
        <f t="shared" si="2"/>
        <v>6.0090944196199887</v>
      </c>
      <c r="I56" s="12"/>
      <c r="J56" s="142">
        <v>1015128</v>
      </c>
      <c r="L56" s="12"/>
      <c r="M56" s="12"/>
    </row>
    <row r="57" spans="2:28" ht="15" thickBot="1" x14ac:dyDescent="0.25">
      <c r="B57" s="53" t="s">
        <v>180</v>
      </c>
      <c r="C57" s="100">
        <f t="shared" si="2"/>
        <v>19.922486326293523</v>
      </c>
      <c r="D57" s="100">
        <f t="shared" si="2"/>
        <v>16.322036990216379</v>
      </c>
      <c r="E57" s="100">
        <f t="shared" si="2"/>
        <v>14.001747418077777</v>
      </c>
      <c r="F57" s="100">
        <f t="shared" si="2"/>
        <v>8.2410284803543483</v>
      </c>
      <c r="G57" s="100">
        <f t="shared" si="2"/>
        <v>3.8404792918156181</v>
      </c>
      <c r="H57" s="100">
        <f t="shared" si="2"/>
        <v>8.3210384656005072</v>
      </c>
      <c r="I57" s="12"/>
      <c r="J57" s="142">
        <v>1249844</v>
      </c>
      <c r="L57" s="12"/>
      <c r="M57" s="12"/>
    </row>
    <row r="58" spans="2:28" ht="15" thickBot="1" x14ac:dyDescent="0.25">
      <c r="B58" s="53" t="s">
        <v>181</v>
      </c>
      <c r="C58" s="100">
        <f t="shared" si="2"/>
        <v>16.468440359012</v>
      </c>
      <c r="D58" s="100">
        <f t="shared" si="2"/>
        <v>14.69764032040856</v>
      </c>
      <c r="E58" s="100">
        <f t="shared" si="2"/>
        <v>10.978960239341333</v>
      </c>
      <c r="F58" s="100">
        <f t="shared" si="2"/>
        <v>7.8357901708202258</v>
      </c>
      <c r="G58" s="100">
        <f t="shared" si="2"/>
        <v>2.7004700588702475</v>
      </c>
      <c r="H58" s="100">
        <f t="shared" si="2"/>
        <v>4.3827300955435158</v>
      </c>
      <c r="I58" s="12"/>
      <c r="J58" s="142">
        <v>2258866</v>
      </c>
      <c r="L58" s="12"/>
      <c r="M58" s="12"/>
    </row>
    <row r="59" spans="2:28" ht="15" thickBot="1" x14ac:dyDescent="0.25">
      <c r="B59" s="53" t="s">
        <v>182</v>
      </c>
      <c r="C59" s="100">
        <f t="shared" si="2"/>
        <v>10.275882167638382</v>
      </c>
      <c r="D59" s="100">
        <f t="shared" si="2"/>
        <v>6.7382833886153337</v>
      </c>
      <c r="E59" s="100">
        <f t="shared" si="2"/>
        <v>5.2221696261768837</v>
      </c>
      <c r="F59" s="100">
        <f t="shared" si="2"/>
        <v>3.0322275248768999</v>
      </c>
      <c r="G59" s="100">
        <f t="shared" si="2"/>
        <v>5.0537125414614996</v>
      </c>
      <c r="H59" s="100">
        <f t="shared" si="2"/>
        <v>5.0537125414614996</v>
      </c>
      <c r="I59" s="12"/>
      <c r="J59" s="142">
        <v>593623</v>
      </c>
      <c r="L59" s="12"/>
      <c r="M59" s="12"/>
    </row>
    <row r="60" spans="2:28" ht="15" thickBot="1" x14ac:dyDescent="0.25">
      <c r="B60" s="53" t="s">
        <v>195</v>
      </c>
      <c r="C60" s="100">
        <f t="shared" si="2"/>
        <v>8.8288416601387372</v>
      </c>
      <c r="D60" s="100">
        <f t="shared" si="2"/>
        <v>7.4961863152121353</v>
      </c>
      <c r="E60" s="100">
        <f t="shared" si="2"/>
        <v>5.2056849411195394</v>
      </c>
      <c r="F60" s="100">
        <f t="shared" si="2"/>
        <v>5.3722668592353635</v>
      </c>
      <c r="G60" s="100">
        <f t="shared" si="2"/>
        <v>2.3737923331505097</v>
      </c>
      <c r="H60" s="100">
        <f t="shared" si="2"/>
        <v>3.9563205552508491</v>
      </c>
      <c r="I60" s="12"/>
      <c r="J60" s="142">
        <v>2401221</v>
      </c>
      <c r="L60" s="12"/>
      <c r="M60" s="12"/>
    </row>
    <row r="61" spans="2:28" ht="15" thickBot="1" x14ac:dyDescent="0.25">
      <c r="B61" s="53" t="s">
        <v>184</v>
      </c>
      <c r="C61" s="100">
        <f t="shared" si="2"/>
        <v>7.853730616099301</v>
      </c>
      <c r="D61" s="100">
        <f t="shared" si="2"/>
        <v>6.5839657859515102</v>
      </c>
      <c r="E61" s="100">
        <f t="shared" si="2"/>
        <v>4.843917685378611</v>
      </c>
      <c r="F61" s="100">
        <f t="shared" si="2"/>
        <v>5.0790593205911652</v>
      </c>
      <c r="G61" s="100">
        <f t="shared" si="2"/>
        <v>3.2919828929757551</v>
      </c>
      <c r="H61" s="100">
        <f t="shared" si="2"/>
        <v>3.0568412577632014</v>
      </c>
      <c r="I61" s="12"/>
      <c r="J61" s="142">
        <v>2126378</v>
      </c>
      <c r="L61" s="12"/>
      <c r="M61" s="12"/>
    </row>
    <row r="62" spans="2:28" ht="15" thickBot="1" x14ac:dyDescent="0.25">
      <c r="B62" s="53" t="s">
        <v>185</v>
      </c>
      <c r="C62" s="100">
        <f t="shared" si="2"/>
        <v>18.980503256596464</v>
      </c>
      <c r="D62" s="100">
        <f t="shared" si="2"/>
        <v>17.885000798855163</v>
      </c>
      <c r="E62" s="100">
        <f t="shared" si="2"/>
        <v>11.447385232577634</v>
      </c>
      <c r="F62" s="100">
        <f t="shared" si="2"/>
        <v>13.539918017027309</v>
      </c>
      <c r="G62" s="100">
        <f t="shared" si="2"/>
        <v>6.0191090093875941</v>
      </c>
      <c r="H62" s="100">
        <f t="shared" si="2"/>
        <v>5.6129114688767752</v>
      </c>
      <c r="I62" s="12"/>
      <c r="J62" s="142">
        <v>8124126</v>
      </c>
      <c r="L62" s="12"/>
      <c r="M62" s="12"/>
    </row>
    <row r="63" spans="2:28" ht="15" thickBot="1" x14ac:dyDescent="0.25">
      <c r="B63" s="53" t="s">
        <v>196</v>
      </c>
      <c r="C63" s="100">
        <f t="shared" si="2"/>
        <v>10.893643752412361</v>
      </c>
      <c r="D63" s="100">
        <f t="shared" si="2"/>
        <v>11.077969365820355</v>
      </c>
      <c r="E63" s="100">
        <f t="shared" si="2"/>
        <v>8.0365967445884756</v>
      </c>
      <c r="F63" s="100">
        <f t="shared" si="2"/>
        <v>9.769257510623607</v>
      </c>
      <c r="G63" s="100">
        <f t="shared" si="2"/>
        <v>9.4559039678300199</v>
      </c>
      <c r="H63" s="100">
        <f t="shared" si="2"/>
        <v>6.6541546440285329</v>
      </c>
      <c r="I63" s="12"/>
      <c r="J63" s="142">
        <v>5425182</v>
      </c>
      <c r="L63" s="12"/>
      <c r="M63" s="12"/>
    </row>
    <row r="64" spans="2:28" ht="15" thickBot="1" x14ac:dyDescent="0.25">
      <c r="B64" s="53" t="s">
        <v>187</v>
      </c>
      <c r="C64" s="100">
        <f t="shared" ref="C64:H71" si="3">+C16/$J64*100000</f>
        <v>5.1265254973441747</v>
      </c>
      <c r="D64" s="100">
        <f t="shared" si="3"/>
        <v>5.5062681267770772</v>
      </c>
      <c r="E64" s="100">
        <f t="shared" si="3"/>
        <v>2.5632627486720874</v>
      </c>
      <c r="F64" s="100">
        <f t="shared" si="3"/>
        <v>2.658198406030313</v>
      </c>
      <c r="G64" s="100">
        <f t="shared" si="3"/>
        <v>1.7088418324480581</v>
      </c>
      <c r="H64" s="100">
        <f t="shared" si="3"/>
        <v>2.2784557765974109</v>
      </c>
      <c r="I64" s="12"/>
      <c r="J64" s="142">
        <v>1053345</v>
      </c>
      <c r="L64" s="12"/>
      <c r="M64" s="12"/>
    </row>
    <row r="65" spans="2:28" ht="15" thickBot="1" x14ac:dyDescent="0.25">
      <c r="B65" s="53" t="s">
        <v>188</v>
      </c>
      <c r="C65" s="100">
        <f t="shared" si="3"/>
        <v>9.8720283076728137</v>
      </c>
      <c r="D65" s="100">
        <f t="shared" si="3"/>
        <v>10.056207940278648</v>
      </c>
      <c r="E65" s="100">
        <f t="shared" si="3"/>
        <v>6.0042560229502557</v>
      </c>
      <c r="F65" s="100">
        <f t="shared" si="3"/>
        <v>6.3357793616407596</v>
      </c>
      <c r="G65" s="100">
        <f t="shared" si="3"/>
        <v>4.2361315499342291</v>
      </c>
      <c r="H65" s="100">
        <f t="shared" si="3"/>
        <v>3.7204285786378888</v>
      </c>
      <c r="I65" s="12"/>
      <c r="J65" s="142">
        <v>2714741</v>
      </c>
      <c r="L65" s="12"/>
      <c r="M65" s="12"/>
    </row>
    <row r="66" spans="2:28" ht="15" thickBot="1" x14ac:dyDescent="0.25">
      <c r="B66" s="53" t="s">
        <v>189</v>
      </c>
      <c r="C66" s="100">
        <f t="shared" si="3"/>
        <v>8.631007019229715</v>
      </c>
      <c r="D66" s="100">
        <f t="shared" si="3"/>
        <v>8.3217526960651327</v>
      </c>
      <c r="E66" s="100">
        <f t="shared" si="3"/>
        <v>5.1308103615942118</v>
      </c>
      <c r="F66" s="100">
        <f t="shared" si="3"/>
        <v>5.0605252881477156</v>
      </c>
      <c r="G66" s="213">
        <f t="shared" si="3"/>
        <v>6.5083978011455335</v>
      </c>
      <c r="H66" s="100">
        <f t="shared" si="3"/>
        <v>9.0808314892872897</v>
      </c>
      <c r="I66" s="12"/>
      <c r="J66" s="142">
        <v>7113886</v>
      </c>
      <c r="L66" s="12"/>
      <c r="M66" s="12"/>
    </row>
    <row r="67" spans="2:28" ht="15" thickBot="1" x14ac:dyDescent="0.25">
      <c r="B67" s="53" t="s">
        <v>190</v>
      </c>
      <c r="C67" s="100">
        <f t="shared" si="3"/>
        <v>8.12860076534872</v>
      </c>
      <c r="D67" s="100">
        <f t="shared" si="3"/>
        <v>7.9395635382475875</v>
      </c>
      <c r="E67" s="100">
        <f t="shared" si="3"/>
        <v>4.473881041393482</v>
      </c>
      <c r="F67" s="100">
        <f t="shared" si="3"/>
        <v>8.3176379924498534</v>
      </c>
      <c r="G67" s="100">
        <f t="shared" si="3"/>
        <v>6.364253312404812</v>
      </c>
      <c r="H67" s="100">
        <f t="shared" si="3"/>
        <v>5.7971416311014128</v>
      </c>
      <c r="I67" s="12"/>
      <c r="J67" s="142">
        <v>1586989</v>
      </c>
      <c r="L67" s="12"/>
      <c r="M67" s="12"/>
    </row>
    <row r="68" spans="2:28" ht="15" thickBot="1" x14ac:dyDescent="0.25">
      <c r="B68" s="53" t="s">
        <v>191</v>
      </c>
      <c r="C68" s="100">
        <f t="shared" si="3"/>
        <v>4.8255914274099441</v>
      </c>
      <c r="D68" s="100">
        <f t="shared" si="3"/>
        <v>7.0190420762326458</v>
      </c>
      <c r="E68" s="100">
        <f t="shared" si="3"/>
        <v>4.0944412111357105</v>
      </c>
      <c r="F68" s="100">
        <f t="shared" si="3"/>
        <v>3.8019811246260167</v>
      </c>
      <c r="G68" s="100">
        <f t="shared" si="3"/>
        <v>2.7783708218420893</v>
      </c>
      <c r="H68" s="100">
        <f t="shared" si="3"/>
        <v>2.9246008650969362</v>
      </c>
      <c r="I68" s="12"/>
      <c r="J68" s="142">
        <v>683854</v>
      </c>
      <c r="L68" s="12"/>
      <c r="M68" s="12"/>
    </row>
    <row r="69" spans="2:28" ht="15" thickBot="1" x14ac:dyDescent="0.25">
      <c r="B69" s="53" t="s">
        <v>192</v>
      </c>
      <c r="C69" s="100">
        <f t="shared" si="3"/>
        <v>9.4989927945903005</v>
      </c>
      <c r="D69" s="100">
        <f t="shared" si="3"/>
        <v>9.0530306915578933</v>
      </c>
      <c r="E69" s="100">
        <f t="shared" si="3"/>
        <v>7.3583747000347408</v>
      </c>
      <c r="F69" s="100">
        <f t="shared" si="3"/>
        <v>6.0204883909375155</v>
      </c>
      <c r="G69" s="100">
        <f t="shared" si="3"/>
        <v>8.9192420606481697</v>
      </c>
      <c r="H69" s="100">
        <f t="shared" si="3"/>
        <v>7.4029709103379808</v>
      </c>
      <c r="I69" s="12"/>
      <c r="J69" s="142">
        <v>2242343</v>
      </c>
      <c r="L69" s="12"/>
      <c r="M69" s="12"/>
    </row>
    <row r="70" spans="2:28" ht="15" thickBot="1" x14ac:dyDescent="0.25">
      <c r="B70" s="53" t="s">
        <v>193</v>
      </c>
      <c r="C70" s="100">
        <f t="shared" si="3"/>
        <v>11.015810748371344</v>
      </c>
      <c r="D70" s="100">
        <f t="shared" si="3"/>
        <v>11.933794977402288</v>
      </c>
      <c r="E70" s="100">
        <f t="shared" si="3"/>
        <v>5.2019106311753571</v>
      </c>
      <c r="F70" s="100">
        <f t="shared" si="3"/>
        <v>3.9779316591340961</v>
      </c>
      <c r="G70" s="100">
        <f t="shared" si="3"/>
        <v>0.91798422903094534</v>
      </c>
      <c r="H70" s="100">
        <f t="shared" si="3"/>
        <v>1.5299737150515755</v>
      </c>
      <c r="I70" s="12"/>
      <c r="J70" s="142">
        <v>326803</v>
      </c>
      <c r="L70" s="12"/>
      <c r="M70" s="12"/>
    </row>
    <row r="71" spans="2:28" ht="15" thickBot="1" x14ac:dyDescent="0.25">
      <c r="B71" s="55" t="s">
        <v>194</v>
      </c>
      <c r="C71" s="101">
        <f t="shared" si="3"/>
        <v>11.4882874934582</v>
      </c>
      <c r="D71" s="101">
        <f t="shared" si="3"/>
        <v>10.786044547809178</v>
      </c>
      <c r="E71" s="101">
        <f t="shared" si="3"/>
        <v>7.2890782271569474</v>
      </c>
      <c r="F71" s="101">
        <f t="shared" si="3"/>
        <v>7.7206014285412747</v>
      </c>
      <c r="G71" s="101">
        <f t="shared" si="3"/>
        <v>5.3227979793396871</v>
      </c>
      <c r="H71" s="101">
        <f t="shared" si="3"/>
        <v>5.6464403803779311</v>
      </c>
      <c r="I71" s="12"/>
      <c r="J71" s="142">
        <v>49128297</v>
      </c>
      <c r="K71" s="12"/>
      <c r="L71" s="12"/>
      <c r="M71" s="12"/>
    </row>
    <row r="72" spans="2:28" ht="13.5" thickBot="1" x14ac:dyDescent="0.25">
      <c r="B72" s="12"/>
      <c r="C72" s="100"/>
      <c r="D72" s="100"/>
      <c r="E72" s="100"/>
      <c r="F72" s="100"/>
      <c r="G72" s="100"/>
      <c r="H72" s="12"/>
      <c r="I72" s="12"/>
      <c r="J72" s="12"/>
      <c r="K72" s="12"/>
      <c r="L72" s="12"/>
      <c r="M72" s="12"/>
      <c r="N72" s="12"/>
      <c r="O72" s="12"/>
      <c r="P72" s="12"/>
      <c r="Q72" s="12"/>
      <c r="R72" s="12"/>
      <c r="S72" s="12"/>
      <c r="T72" s="12"/>
      <c r="U72" s="12"/>
      <c r="V72" s="12"/>
      <c r="W72" s="12"/>
      <c r="X72" s="12"/>
      <c r="Y72" s="12"/>
      <c r="Z72" s="12"/>
      <c r="AA72" s="12"/>
      <c r="AB72" s="12"/>
    </row>
    <row r="73" spans="2:28" ht="13.5" thickBot="1" x14ac:dyDescent="0.25">
      <c r="B73" s="12"/>
      <c r="C73" s="100"/>
      <c r="D73" s="100"/>
      <c r="E73" s="100"/>
      <c r="F73" s="100"/>
      <c r="G73" s="100"/>
      <c r="H73" s="12"/>
      <c r="I73" s="12"/>
      <c r="J73" s="12"/>
      <c r="K73" s="12"/>
      <c r="L73" s="12"/>
      <c r="M73" s="12"/>
      <c r="N73" s="12"/>
      <c r="O73" s="12"/>
      <c r="P73" s="12"/>
      <c r="Q73" s="12"/>
      <c r="R73" s="12"/>
      <c r="S73" s="12"/>
      <c r="T73" s="12"/>
      <c r="U73" s="12"/>
      <c r="V73" s="12"/>
      <c r="W73" s="12"/>
      <c r="X73" s="12"/>
      <c r="Y73" s="12"/>
      <c r="Z73" s="12"/>
      <c r="AA73" s="12"/>
      <c r="AB73" s="12"/>
    </row>
    <row r="74" spans="2:28"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2:28" x14ac:dyDescent="0.2">
      <c r="B75" s="12"/>
      <c r="C75" s="12"/>
      <c r="D75" s="12"/>
      <c r="E75" s="12"/>
      <c r="F75" s="12"/>
      <c r="G75" s="12"/>
      <c r="H75" s="12"/>
      <c r="J75" s="12"/>
      <c r="K75" s="12"/>
      <c r="L75" s="12"/>
      <c r="M75" s="12"/>
      <c r="N75" s="12"/>
      <c r="O75" s="12"/>
      <c r="P75" s="12"/>
      <c r="Q75" s="12"/>
      <c r="R75" s="12"/>
      <c r="S75" s="12"/>
      <c r="T75" s="12"/>
      <c r="U75" s="12"/>
      <c r="V75" s="12"/>
      <c r="W75" s="12"/>
      <c r="X75" s="12"/>
      <c r="Y75" s="12"/>
      <c r="Z75" s="12"/>
      <c r="AA75" s="12"/>
      <c r="AB75" s="12"/>
    </row>
  </sheetData>
  <mergeCells count="1">
    <mergeCell ref="B24:G24"/>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2:AB75"/>
  <sheetViews>
    <sheetView zoomScaleNormal="100" workbookViewId="0"/>
  </sheetViews>
  <sheetFormatPr baseColWidth="10" defaultColWidth="11.42578125" defaultRowHeight="12.75" x14ac:dyDescent="0.2"/>
  <cols>
    <col min="1" max="1" width="6.7109375" style="12" customWidth="1"/>
    <col min="2" max="2" width="34.5703125" customWidth="1"/>
    <col min="3" max="8" width="12.42578125" customWidth="1"/>
    <col min="9" max="9" width="12" customWidth="1"/>
    <col min="10" max="10" width="20.85546875" hidden="1" customWidth="1"/>
    <col min="11" max="11" width="12.42578125" customWidth="1"/>
    <col min="12" max="12" width="13.7109375" customWidth="1"/>
    <col min="13" max="13" width="15.85546875" customWidth="1"/>
    <col min="14" max="14" width="11.85546875" customWidth="1"/>
    <col min="15" max="15" width="0.140625" hidden="1" customWidth="1"/>
    <col min="16" max="16" width="15" hidden="1" customWidth="1"/>
    <col min="17" max="17" width="11.85546875" hidden="1" customWidth="1"/>
    <col min="18" max="18" width="14.140625" customWidth="1"/>
    <col min="19" max="19" width="12.85546875" customWidth="1"/>
    <col min="20" max="20" width="13.5703125" customWidth="1"/>
    <col min="21" max="22" width="12.42578125" customWidth="1"/>
    <col min="23" max="23" width="13.42578125" customWidth="1"/>
    <col min="24" max="61" width="12.42578125" customWidth="1"/>
  </cols>
  <sheetData>
    <row r="2" spans="1:13" ht="40.5" customHeight="1" x14ac:dyDescent="0.25">
      <c r="B2" s="10"/>
      <c r="M2" s="88"/>
    </row>
    <row r="3" spans="1:13" ht="27.95" customHeight="1" x14ac:dyDescent="0.2">
      <c r="B3" s="52"/>
      <c r="C3" s="51"/>
      <c r="D3" s="12"/>
      <c r="E3" s="12"/>
      <c r="F3" s="12"/>
      <c r="G3" s="12"/>
      <c r="H3" s="12"/>
      <c r="I3" s="12"/>
      <c r="J3" s="12"/>
      <c r="K3" s="12"/>
      <c r="L3" s="12"/>
    </row>
    <row r="4" spans="1:13" x14ac:dyDescent="0.2">
      <c r="B4" s="12"/>
      <c r="C4" s="12"/>
      <c r="D4" s="12"/>
      <c r="E4" s="12"/>
      <c r="F4" s="12"/>
      <c r="G4" s="12"/>
      <c r="H4" s="12"/>
      <c r="I4" s="12"/>
      <c r="J4" s="12"/>
      <c r="K4" s="12"/>
      <c r="L4" s="12"/>
    </row>
    <row r="5" spans="1:13" ht="39" customHeight="1" x14ac:dyDescent="0.2">
      <c r="B5" s="12"/>
      <c r="C5" s="37" t="s">
        <v>106</v>
      </c>
      <c r="D5" s="37" t="s">
        <v>301</v>
      </c>
      <c r="E5" s="37" t="s">
        <v>303</v>
      </c>
      <c r="F5" s="59" t="s">
        <v>310</v>
      </c>
      <c r="G5" s="37" t="s">
        <v>325</v>
      </c>
      <c r="H5" s="37" t="s">
        <v>327</v>
      </c>
    </row>
    <row r="6" spans="1:13" ht="17.100000000000001" customHeight="1" thickBot="1" x14ac:dyDescent="0.25">
      <c r="B6" s="53" t="s">
        <v>177</v>
      </c>
      <c r="C6" s="39">
        <v>78</v>
      </c>
      <c r="D6" s="39">
        <v>51</v>
      </c>
      <c r="E6" s="39">
        <v>51</v>
      </c>
      <c r="F6" s="39">
        <v>89</v>
      </c>
      <c r="G6" s="39">
        <v>53</v>
      </c>
      <c r="H6" s="39">
        <v>93</v>
      </c>
    </row>
    <row r="7" spans="1:13" ht="17.100000000000001" customHeight="1" thickBot="1" x14ac:dyDescent="0.25">
      <c r="B7" s="53" t="s">
        <v>178</v>
      </c>
      <c r="C7" s="39">
        <v>12</v>
      </c>
      <c r="D7" s="39">
        <v>8</v>
      </c>
      <c r="E7" s="39">
        <v>2</v>
      </c>
      <c r="F7" s="39">
        <v>0</v>
      </c>
      <c r="G7" s="39">
        <v>2</v>
      </c>
      <c r="H7" s="39">
        <v>0</v>
      </c>
    </row>
    <row r="8" spans="1:13" ht="17.100000000000001" customHeight="1" thickBot="1" x14ac:dyDescent="0.25">
      <c r="B8" s="53" t="s">
        <v>179</v>
      </c>
      <c r="C8" s="39">
        <v>13</v>
      </c>
      <c r="D8" s="39">
        <v>10</v>
      </c>
      <c r="E8" s="39">
        <v>7</v>
      </c>
      <c r="F8" s="39">
        <v>11</v>
      </c>
      <c r="G8" s="39">
        <v>1</v>
      </c>
      <c r="H8" s="39">
        <v>10</v>
      </c>
    </row>
    <row r="9" spans="1:13" ht="17.100000000000001" customHeight="1" thickBot="1" x14ac:dyDescent="0.25">
      <c r="B9" s="53" t="s">
        <v>180</v>
      </c>
      <c r="C9" s="39">
        <v>6</v>
      </c>
      <c r="D9" s="39">
        <v>10</v>
      </c>
      <c r="E9" s="39">
        <v>9</v>
      </c>
      <c r="F9" s="39">
        <v>6</v>
      </c>
      <c r="G9" s="39">
        <v>4</v>
      </c>
      <c r="H9" s="39">
        <v>5</v>
      </c>
    </row>
    <row r="10" spans="1:13" ht="17.100000000000001" customHeight="1" thickBot="1" x14ac:dyDescent="0.25">
      <c r="B10" s="53" t="s">
        <v>181</v>
      </c>
      <c r="C10" s="39">
        <v>22</v>
      </c>
      <c r="D10" s="39">
        <v>24</v>
      </c>
      <c r="E10" s="39">
        <v>14</v>
      </c>
      <c r="F10" s="39">
        <v>13</v>
      </c>
      <c r="G10" s="39">
        <v>8</v>
      </c>
      <c r="H10" s="39">
        <v>15</v>
      </c>
    </row>
    <row r="11" spans="1:13" ht="17.100000000000001" customHeight="1" thickBot="1" x14ac:dyDescent="0.25">
      <c r="A11" s="66"/>
      <c r="B11" s="53" t="s">
        <v>182</v>
      </c>
      <c r="C11" s="39">
        <v>4</v>
      </c>
      <c r="D11" s="39">
        <v>1</v>
      </c>
      <c r="E11" s="39">
        <v>13</v>
      </c>
      <c r="F11" s="39">
        <v>3</v>
      </c>
      <c r="G11" s="39">
        <v>0</v>
      </c>
      <c r="H11" s="39">
        <v>2</v>
      </c>
    </row>
    <row r="12" spans="1:13" ht="17.100000000000001" customHeight="1" thickBot="1" x14ac:dyDescent="0.25">
      <c r="A12" s="66"/>
      <c r="B12" s="53" t="s">
        <v>183</v>
      </c>
      <c r="C12" s="39">
        <v>17</v>
      </c>
      <c r="D12" s="39">
        <v>24</v>
      </c>
      <c r="E12" s="39">
        <v>30</v>
      </c>
      <c r="F12" s="39">
        <v>26</v>
      </c>
      <c r="G12" s="39">
        <v>10</v>
      </c>
      <c r="H12" s="39">
        <v>8</v>
      </c>
    </row>
    <row r="13" spans="1:13" ht="17.100000000000001" customHeight="1" thickBot="1" x14ac:dyDescent="0.25">
      <c r="A13" s="66"/>
      <c r="B13" s="53" t="s">
        <v>184</v>
      </c>
      <c r="C13" s="39">
        <v>19</v>
      </c>
      <c r="D13" s="39">
        <v>27</v>
      </c>
      <c r="E13" s="39">
        <v>24</v>
      </c>
      <c r="F13" s="39">
        <v>16</v>
      </c>
      <c r="G13" s="39">
        <v>6</v>
      </c>
      <c r="H13" s="39">
        <v>5</v>
      </c>
    </row>
    <row r="14" spans="1:13" ht="17.100000000000001" customHeight="1" thickBot="1" x14ac:dyDescent="0.25">
      <c r="A14" s="66"/>
      <c r="B14" s="53" t="s">
        <v>185</v>
      </c>
      <c r="C14" s="39">
        <v>212</v>
      </c>
      <c r="D14" s="39">
        <v>183</v>
      </c>
      <c r="E14" s="39">
        <v>146</v>
      </c>
      <c r="F14" s="39">
        <v>198</v>
      </c>
      <c r="G14" s="39">
        <v>215</v>
      </c>
      <c r="H14" s="39">
        <v>318</v>
      </c>
    </row>
    <row r="15" spans="1:13" ht="17.100000000000001" customHeight="1" thickBot="1" x14ac:dyDescent="0.25">
      <c r="A15" s="66"/>
      <c r="B15" s="53" t="s">
        <v>186</v>
      </c>
      <c r="C15" s="39">
        <v>49</v>
      </c>
      <c r="D15" s="39">
        <v>33</v>
      </c>
      <c r="E15" s="39">
        <v>37</v>
      </c>
      <c r="F15" s="39">
        <v>78</v>
      </c>
      <c r="G15" s="39">
        <v>70</v>
      </c>
      <c r="H15" s="39">
        <v>84</v>
      </c>
    </row>
    <row r="16" spans="1:13" ht="17.100000000000001" customHeight="1" thickBot="1" x14ac:dyDescent="0.25">
      <c r="B16" s="53" t="s">
        <v>187</v>
      </c>
      <c r="C16" s="39">
        <v>5</v>
      </c>
      <c r="D16" s="39">
        <v>9</v>
      </c>
      <c r="E16" s="39">
        <v>15</v>
      </c>
      <c r="F16" s="39">
        <v>12</v>
      </c>
      <c r="G16" s="39">
        <v>3</v>
      </c>
      <c r="H16" s="39">
        <v>3</v>
      </c>
    </row>
    <row r="17" spans="2:10" ht="17.100000000000001" customHeight="1" thickBot="1" x14ac:dyDescent="0.25">
      <c r="B17" s="53" t="s">
        <v>188</v>
      </c>
      <c r="C17" s="39">
        <v>13</v>
      </c>
      <c r="D17" s="39">
        <v>15</v>
      </c>
      <c r="E17" s="39">
        <v>9</v>
      </c>
      <c r="F17" s="39">
        <v>15</v>
      </c>
      <c r="G17" s="39">
        <v>9</v>
      </c>
      <c r="H17" s="39">
        <v>12</v>
      </c>
    </row>
    <row r="18" spans="2:10" ht="17.100000000000001" customHeight="1" thickBot="1" x14ac:dyDescent="0.25">
      <c r="B18" s="53" t="s">
        <v>189</v>
      </c>
      <c r="C18" s="39">
        <v>20</v>
      </c>
      <c r="D18" s="39">
        <v>22</v>
      </c>
      <c r="E18" s="39">
        <v>28</v>
      </c>
      <c r="F18" s="39">
        <v>14</v>
      </c>
      <c r="G18" s="169">
        <v>12</v>
      </c>
      <c r="H18" s="169">
        <v>10</v>
      </c>
    </row>
    <row r="19" spans="2:10" ht="17.100000000000001" customHeight="1" thickBot="1" x14ac:dyDescent="0.25">
      <c r="B19" s="53" t="s">
        <v>190</v>
      </c>
      <c r="C19" s="39">
        <v>17</v>
      </c>
      <c r="D19" s="39">
        <v>15</v>
      </c>
      <c r="E19" s="39">
        <v>17</v>
      </c>
      <c r="F19" s="39">
        <v>19</v>
      </c>
      <c r="G19" s="39">
        <v>25</v>
      </c>
      <c r="H19" s="39">
        <v>11</v>
      </c>
    </row>
    <row r="20" spans="2:10" ht="17.100000000000001" customHeight="1" thickBot="1" x14ac:dyDescent="0.25">
      <c r="B20" s="53" t="s">
        <v>191</v>
      </c>
      <c r="C20" s="39">
        <v>1</v>
      </c>
      <c r="D20" s="39">
        <v>0</v>
      </c>
      <c r="E20" s="39">
        <v>0</v>
      </c>
      <c r="F20" s="39">
        <v>1</v>
      </c>
      <c r="G20" s="39">
        <v>0</v>
      </c>
      <c r="H20" s="39">
        <v>0</v>
      </c>
    </row>
    <row r="21" spans="2:10" ht="17.100000000000001" customHeight="1" thickBot="1" x14ac:dyDescent="0.25">
      <c r="B21" s="53" t="s">
        <v>192</v>
      </c>
      <c r="C21" s="39">
        <v>9</v>
      </c>
      <c r="D21" s="39">
        <v>8</v>
      </c>
      <c r="E21" s="39">
        <v>8</v>
      </c>
      <c r="F21" s="39">
        <v>17</v>
      </c>
      <c r="G21" s="39">
        <v>5</v>
      </c>
      <c r="H21" s="39">
        <v>12</v>
      </c>
    </row>
    <row r="22" spans="2:10" ht="17.100000000000001" customHeight="1" thickBot="1" x14ac:dyDescent="0.25">
      <c r="B22" s="53" t="s">
        <v>193</v>
      </c>
      <c r="C22" s="39">
        <v>4</v>
      </c>
      <c r="D22" s="39">
        <v>4</v>
      </c>
      <c r="E22" s="39">
        <v>1</v>
      </c>
      <c r="F22" s="39">
        <v>3</v>
      </c>
      <c r="G22" s="39">
        <v>2</v>
      </c>
      <c r="H22" s="39">
        <v>3</v>
      </c>
    </row>
    <row r="23" spans="2:10" ht="17.100000000000001" customHeight="1" thickBot="1" x14ac:dyDescent="0.25">
      <c r="B23" s="55" t="s">
        <v>194</v>
      </c>
      <c r="C23" s="56">
        <v>501</v>
      </c>
      <c r="D23" s="56">
        <v>444</v>
      </c>
      <c r="E23" s="56">
        <v>411</v>
      </c>
      <c r="F23" s="56">
        <v>521</v>
      </c>
      <c r="G23" s="56">
        <v>425</v>
      </c>
      <c r="H23" s="56">
        <v>591</v>
      </c>
    </row>
    <row r="24" spans="2:10" ht="33.75" customHeight="1" x14ac:dyDescent="0.2">
      <c r="B24" s="232"/>
      <c r="C24" s="233"/>
      <c r="D24" s="233"/>
      <c r="E24" s="233"/>
      <c r="F24" s="233"/>
      <c r="G24" s="233"/>
      <c r="J24" s="91"/>
    </row>
    <row r="26" spans="2:10" ht="15" x14ac:dyDescent="0.2">
      <c r="B26" s="72"/>
      <c r="C26" s="72"/>
      <c r="D26" s="72"/>
      <c r="E26" s="72"/>
    </row>
    <row r="27" spans="2:10" ht="15" x14ac:dyDescent="0.2">
      <c r="B27" s="52"/>
      <c r="C27" s="12"/>
      <c r="D27" s="12"/>
      <c r="E27" s="12"/>
      <c r="F27" s="12"/>
      <c r="G27" s="12"/>
    </row>
    <row r="28" spans="2:10" x14ac:dyDescent="0.2">
      <c r="B28" s="12"/>
      <c r="C28" s="12"/>
      <c r="D28" s="12"/>
      <c r="E28" s="12"/>
      <c r="F28" s="12"/>
      <c r="G28" s="12"/>
    </row>
    <row r="29" spans="2:10" ht="39" customHeight="1" x14ac:dyDescent="0.2">
      <c r="B29" s="12"/>
      <c r="C29" s="38" t="s">
        <v>326</v>
      </c>
      <c r="D29" s="38" t="s">
        <v>331</v>
      </c>
    </row>
    <row r="30" spans="2:10" ht="17.100000000000001" customHeight="1" thickBot="1" x14ac:dyDescent="0.25">
      <c r="B30" s="53" t="s">
        <v>177</v>
      </c>
      <c r="C30" s="35">
        <f>+(G6-C6)/C6</f>
        <v>-0.32051282051282054</v>
      </c>
      <c r="D30" s="35">
        <f>+(H6-D6)/D6</f>
        <v>0.82352941176470584</v>
      </c>
    </row>
    <row r="31" spans="2:10" ht="17.100000000000001" customHeight="1" thickBot="1" x14ac:dyDescent="0.25">
      <c r="B31" s="53" t="s">
        <v>178</v>
      </c>
      <c r="C31" s="35">
        <f t="shared" ref="C31:C46" si="0">+(G7-C7)/C7</f>
        <v>-0.83333333333333337</v>
      </c>
      <c r="D31" s="35">
        <f t="shared" ref="D31:D46" si="1">+(H7-D7)/D7</f>
        <v>-1</v>
      </c>
    </row>
    <row r="32" spans="2:10" ht="17.100000000000001" customHeight="1" thickBot="1" x14ac:dyDescent="0.25">
      <c r="B32" s="53" t="s">
        <v>179</v>
      </c>
      <c r="C32" s="35">
        <f t="shared" si="0"/>
        <v>-0.92307692307692313</v>
      </c>
      <c r="D32" s="35">
        <f t="shared" si="1"/>
        <v>0</v>
      </c>
    </row>
    <row r="33" spans="2:4" ht="17.100000000000001" customHeight="1" thickBot="1" x14ac:dyDescent="0.25">
      <c r="B33" s="53" t="s">
        <v>180</v>
      </c>
      <c r="C33" s="35">
        <f t="shared" si="0"/>
        <v>-0.33333333333333331</v>
      </c>
      <c r="D33" s="35">
        <f t="shared" si="1"/>
        <v>-0.5</v>
      </c>
    </row>
    <row r="34" spans="2:4" ht="17.100000000000001" customHeight="1" thickBot="1" x14ac:dyDescent="0.25">
      <c r="B34" s="53" t="s">
        <v>181</v>
      </c>
      <c r="C34" s="35">
        <f t="shared" si="0"/>
        <v>-0.63636363636363635</v>
      </c>
      <c r="D34" s="35">
        <f t="shared" si="1"/>
        <v>-0.375</v>
      </c>
    </row>
    <row r="35" spans="2:4" ht="17.100000000000001" customHeight="1" thickBot="1" x14ac:dyDescent="0.25">
      <c r="B35" s="53" t="s">
        <v>182</v>
      </c>
      <c r="C35" s="35">
        <f t="shared" si="0"/>
        <v>-1</v>
      </c>
      <c r="D35" s="35">
        <f t="shared" si="1"/>
        <v>1</v>
      </c>
    </row>
    <row r="36" spans="2:4" ht="17.100000000000001" customHeight="1" thickBot="1" x14ac:dyDescent="0.25">
      <c r="B36" s="53" t="s">
        <v>183</v>
      </c>
      <c r="C36" s="35">
        <f t="shared" si="0"/>
        <v>-0.41176470588235292</v>
      </c>
      <c r="D36" s="35">
        <f t="shared" si="1"/>
        <v>-0.66666666666666663</v>
      </c>
    </row>
    <row r="37" spans="2:4" ht="17.100000000000001" customHeight="1" thickBot="1" x14ac:dyDescent="0.25">
      <c r="B37" s="53" t="s">
        <v>184</v>
      </c>
      <c r="C37" s="35">
        <f t="shared" si="0"/>
        <v>-0.68421052631578949</v>
      </c>
      <c r="D37" s="35">
        <f t="shared" si="1"/>
        <v>-0.81481481481481477</v>
      </c>
    </row>
    <row r="38" spans="2:4" ht="17.100000000000001" customHeight="1" thickBot="1" x14ac:dyDescent="0.25">
      <c r="B38" s="53" t="s">
        <v>185</v>
      </c>
      <c r="C38" s="35">
        <f t="shared" si="0"/>
        <v>1.4150943396226415E-2</v>
      </c>
      <c r="D38" s="35">
        <f t="shared" si="1"/>
        <v>0.73770491803278693</v>
      </c>
    </row>
    <row r="39" spans="2:4" ht="17.100000000000001" customHeight="1" thickBot="1" x14ac:dyDescent="0.25">
      <c r="B39" s="53" t="s">
        <v>186</v>
      </c>
      <c r="C39" s="35">
        <f t="shared" si="0"/>
        <v>0.42857142857142855</v>
      </c>
      <c r="D39" s="35">
        <f t="shared" si="1"/>
        <v>1.5454545454545454</v>
      </c>
    </row>
    <row r="40" spans="2:4" ht="17.100000000000001" customHeight="1" thickBot="1" x14ac:dyDescent="0.25">
      <c r="B40" s="53" t="s">
        <v>187</v>
      </c>
      <c r="C40" s="35">
        <f t="shared" si="0"/>
        <v>-0.4</v>
      </c>
      <c r="D40" s="35">
        <f t="shared" si="1"/>
        <v>-0.66666666666666663</v>
      </c>
    </row>
    <row r="41" spans="2:4" ht="17.100000000000001" customHeight="1" thickBot="1" x14ac:dyDescent="0.25">
      <c r="B41" s="53" t="s">
        <v>188</v>
      </c>
      <c r="C41" s="35">
        <f t="shared" si="0"/>
        <v>-0.30769230769230771</v>
      </c>
      <c r="D41" s="35">
        <f t="shared" si="1"/>
        <v>-0.2</v>
      </c>
    </row>
    <row r="42" spans="2:4" ht="17.100000000000001" customHeight="1" thickBot="1" x14ac:dyDescent="0.25">
      <c r="B42" s="53" t="s">
        <v>189</v>
      </c>
      <c r="C42" s="35">
        <f t="shared" si="0"/>
        <v>-0.4</v>
      </c>
      <c r="D42" s="35">
        <f t="shared" si="1"/>
        <v>-0.54545454545454541</v>
      </c>
    </row>
    <row r="43" spans="2:4" ht="17.100000000000001" customHeight="1" thickBot="1" x14ac:dyDescent="0.25">
      <c r="B43" s="53" t="s">
        <v>190</v>
      </c>
      <c r="C43" s="35">
        <f t="shared" si="0"/>
        <v>0.47058823529411764</v>
      </c>
      <c r="D43" s="35">
        <f t="shared" si="1"/>
        <v>-0.26666666666666666</v>
      </c>
    </row>
    <row r="44" spans="2:4" ht="17.100000000000001" customHeight="1" thickBot="1" x14ac:dyDescent="0.25">
      <c r="B44" s="53" t="s">
        <v>191</v>
      </c>
      <c r="C44" s="35">
        <f t="shared" si="0"/>
        <v>-1</v>
      </c>
      <c r="D44" s="35" t="s">
        <v>302</v>
      </c>
    </row>
    <row r="45" spans="2:4" ht="17.100000000000001" customHeight="1" thickBot="1" x14ac:dyDescent="0.25">
      <c r="B45" s="53" t="s">
        <v>192</v>
      </c>
      <c r="C45" s="35">
        <f t="shared" si="0"/>
        <v>-0.44444444444444442</v>
      </c>
      <c r="D45" s="35">
        <f t="shared" si="1"/>
        <v>0.5</v>
      </c>
    </row>
    <row r="46" spans="2:4" ht="17.100000000000001" customHeight="1" thickBot="1" x14ac:dyDescent="0.25">
      <c r="B46" s="53" t="s">
        <v>193</v>
      </c>
      <c r="C46" s="35">
        <f t="shared" si="0"/>
        <v>-0.5</v>
      </c>
      <c r="D46" s="35">
        <f t="shared" si="1"/>
        <v>-0.25</v>
      </c>
    </row>
    <row r="47" spans="2:4" ht="17.100000000000001" customHeight="1" thickBot="1" x14ac:dyDescent="0.25">
      <c r="B47" s="55" t="s">
        <v>194</v>
      </c>
      <c r="C47" s="64">
        <f>+(G23-C23)/C23</f>
        <v>-0.15169660678642716</v>
      </c>
      <c r="D47" s="64">
        <f>+(H23-D23)/D23</f>
        <v>0.33108108108108109</v>
      </c>
    </row>
    <row r="50" spans="2:28"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2:28"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2:28"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row>
    <row r="53" spans="2:28" ht="39" customHeight="1" x14ac:dyDescent="0.2">
      <c r="B53" s="12"/>
      <c r="C53" s="37" t="s">
        <v>106</v>
      </c>
      <c r="D53" s="37" t="s">
        <v>301</v>
      </c>
      <c r="E53" s="37" t="s">
        <v>303</v>
      </c>
      <c r="F53" s="59" t="s">
        <v>310</v>
      </c>
      <c r="G53" s="37" t="s">
        <v>325</v>
      </c>
      <c r="H53" s="37" t="s">
        <v>327</v>
      </c>
      <c r="I53" s="113"/>
      <c r="J53" s="147">
        <v>45658</v>
      </c>
      <c r="K53" s="110"/>
      <c r="L53" s="12"/>
      <c r="M53" s="12"/>
    </row>
    <row r="54" spans="2:28" ht="15" thickBot="1" x14ac:dyDescent="0.25">
      <c r="B54" s="53" t="s">
        <v>177</v>
      </c>
      <c r="C54" s="100">
        <f t="shared" ref="C54:H63" si="2">+C6/$J54*100000</f>
        <v>0.88162021903289212</v>
      </c>
      <c r="D54" s="100">
        <f t="shared" si="2"/>
        <v>0.57644398936766017</v>
      </c>
      <c r="E54" s="100">
        <f t="shared" si="2"/>
        <v>0.57644398936766017</v>
      </c>
      <c r="F54" s="100">
        <f t="shared" si="2"/>
        <v>1.0059512755631717</v>
      </c>
      <c r="G54" s="100">
        <f t="shared" si="2"/>
        <v>0.59904963600952921</v>
      </c>
      <c r="H54" s="100">
        <f t="shared" si="2"/>
        <v>1.0511625688469097</v>
      </c>
      <c r="I54" s="12"/>
      <c r="J54" s="142">
        <v>8847347</v>
      </c>
      <c r="K54" s="12"/>
      <c r="L54" s="12"/>
      <c r="M54" s="12"/>
    </row>
    <row r="55" spans="2:28" ht="15" thickBot="1" x14ac:dyDescent="0.25">
      <c r="B55" s="53" t="s">
        <v>178</v>
      </c>
      <c r="C55" s="100">
        <f t="shared" si="2"/>
        <v>0.87936503981691616</v>
      </c>
      <c r="D55" s="100">
        <f t="shared" si="2"/>
        <v>0.58624335987794418</v>
      </c>
      <c r="E55" s="100">
        <f t="shared" si="2"/>
        <v>0.14656083996948605</v>
      </c>
      <c r="F55" s="100">
        <f t="shared" si="2"/>
        <v>0</v>
      </c>
      <c r="G55" s="100">
        <f t="shared" si="2"/>
        <v>0.14656083996948605</v>
      </c>
      <c r="H55" s="100">
        <f t="shared" ref="H55" si="3">+H7/$J55*100000</f>
        <v>0</v>
      </c>
      <c r="I55" s="12"/>
      <c r="J55" s="142">
        <v>1364621</v>
      </c>
      <c r="K55" s="12"/>
      <c r="L55" s="12"/>
      <c r="M55" s="12"/>
    </row>
    <row r="56" spans="2:28" ht="15" thickBot="1" x14ac:dyDescent="0.25">
      <c r="B56" s="53" t="s">
        <v>179</v>
      </c>
      <c r="C56" s="100">
        <f t="shared" si="2"/>
        <v>1.2806266795911452</v>
      </c>
      <c r="D56" s="100">
        <f t="shared" si="2"/>
        <v>0.98509744583934244</v>
      </c>
      <c r="E56" s="100">
        <f t="shared" si="2"/>
        <v>0.68956821208753971</v>
      </c>
      <c r="F56" s="100">
        <f t="shared" si="2"/>
        <v>1.0836071904232767</v>
      </c>
      <c r="G56" s="100">
        <f t="shared" si="2"/>
        <v>9.8509744583934231E-2</v>
      </c>
      <c r="H56" s="100">
        <f t="shared" ref="H56" si="4">+H8/$J56*100000</f>
        <v>0.98509744583934244</v>
      </c>
      <c r="I56" s="12"/>
      <c r="J56" s="142">
        <v>1015128</v>
      </c>
      <c r="K56" s="12"/>
      <c r="L56" s="12"/>
      <c r="M56" s="12"/>
    </row>
    <row r="57" spans="2:28" ht="15" thickBot="1" x14ac:dyDescent="0.25">
      <c r="B57" s="53" t="s">
        <v>180</v>
      </c>
      <c r="C57" s="100">
        <f t="shared" si="2"/>
        <v>0.48005991147695226</v>
      </c>
      <c r="D57" s="100">
        <f t="shared" si="2"/>
        <v>0.80009985246158732</v>
      </c>
      <c r="E57" s="100">
        <f t="shared" si="2"/>
        <v>0.72008986721542845</v>
      </c>
      <c r="F57" s="100">
        <f t="shared" si="2"/>
        <v>0.48005991147695226</v>
      </c>
      <c r="G57" s="100">
        <f t="shared" si="2"/>
        <v>0.3200399409846349</v>
      </c>
      <c r="H57" s="100">
        <f t="shared" ref="H57" si="5">+H9/$J57*100000</f>
        <v>0.40004992623079366</v>
      </c>
      <c r="I57" s="12"/>
      <c r="J57" s="142">
        <v>1249844</v>
      </c>
      <c r="K57" s="12"/>
      <c r="L57" s="12"/>
      <c r="M57" s="12"/>
    </row>
    <row r="58" spans="2:28" ht="15" thickBot="1" x14ac:dyDescent="0.25">
      <c r="B58" s="53" t="s">
        <v>181</v>
      </c>
      <c r="C58" s="100">
        <f t="shared" si="2"/>
        <v>0.97394002123189238</v>
      </c>
      <c r="D58" s="100">
        <f t="shared" si="2"/>
        <v>1.0624800231620646</v>
      </c>
      <c r="E58" s="100">
        <f t="shared" si="2"/>
        <v>0.61978001351120438</v>
      </c>
      <c r="F58" s="100">
        <f t="shared" si="2"/>
        <v>0.57551001254611833</v>
      </c>
      <c r="G58" s="100">
        <f t="shared" si="2"/>
        <v>0.35416000772068817</v>
      </c>
      <c r="H58" s="100">
        <f t="shared" ref="H58" si="6">+H10/$J58*100000</f>
        <v>0.66405001447629031</v>
      </c>
      <c r="I58" s="12"/>
      <c r="J58" s="142">
        <v>2258866</v>
      </c>
      <c r="K58" s="12"/>
      <c r="L58" s="12"/>
      <c r="M58" s="12"/>
    </row>
    <row r="59" spans="2:28" ht="15" thickBot="1" x14ac:dyDescent="0.25">
      <c r="B59" s="53" t="s">
        <v>182</v>
      </c>
      <c r="C59" s="100">
        <f t="shared" si="2"/>
        <v>0.67382833886153337</v>
      </c>
      <c r="D59" s="100">
        <f t="shared" si="2"/>
        <v>0.16845708471538334</v>
      </c>
      <c r="E59" s="100">
        <f t="shared" si="2"/>
        <v>2.1899421012999833</v>
      </c>
      <c r="F59" s="100">
        <f t="shared" si="2"/>
        <v>0.50537125414615003</v>
      </c>
      <c r="G59" s="100">
        <f t="shared" si="2"/>
        <v>0</v>
      </c>
      <c r="H59" s="100">
        <f t="shared" ref="H59" si="7">+H11/$J59*100000</f>
        <v>0.33691416943076669</v>
      </c>
      <c r="I59" s="12"/>
      <c r="J59" s="142">
        <v>593623</v>
      </c>
      <c r="K59" s="12"/>
      <c r="L59" s="12"/>
      <c r="M59" s="12"/>
    </row>
    <row r="60" spans="2:28" ht="15" thickBot="1" x14ac:dyDescent="0.25">
      <c r="B60" s="53" t="s">
        <v>195</v>
      </c>
      <c r="C60" s="100">
        <f t="shared" si="2"/>
        <v>0.7079731519922573</v>
      </c>
      <c r="D60" s="100">
        <f t="shared" si="2"/>
        <v>0.99949150869495151</v>
      </c>
      <c r="E60" s="100">
        <f t="shared" si="2"/>
        <v>1.2493643858686894</v>
      </c>
      <c r="F60" s="100">
        <f t="shared" si="2"/>
        <v>1.0827824677528641</v>
      </c>
      <c r="G60" s="100">
        <f t="shared" si="2"/>
        <v>0.41645479528956308</v>
      </c>
      <c r="H60" s="100">
        <f t="shared" ref="H60" si="8">+H12/$J60*100000</f>
        <v>0.33316383623165047</v>
      </c>
      <c r="I60" s="12"/>
      <c r="J60" s="142">
        <v>2401221</v>
      </c>
      <c r="K60" s="12"/>
      <c r="L60" s="12"/>
      <c r="M60" s="12"/>
    </row>
    <row r="61" spans="2:28" ht="15" thickBot="1" x14ac:dyDescent="0.25">
      <c r="B61" s="53" t="s">
        <v>184</v>
      </c>
      <c r="C61" s="100">
        <f t="shared" si="2"/>
        <v>0.89353821380770493</v>
      </c>
      <c r="D61" s="100">
        <f t="shared" si="2"/>
        <v>1.2697648301477913</v>
      </c>
      <c r="E61" s="100">
        <f t="shared" si="2"/>
        <v>1.128679849020259</v>
      </c>
      <c r="F61" s="100">
        <f t="shared" si="2"/>
        <v>0.7524532326801725</v>
      </c>
      <c r="G61" s="100">
        <f t="shared" si="2"/>
        <v>0.28216996225506474</v>
      </c>
      <c r="H61" s="100">
        <f t="shared" ref="H61" si="9">+H13/$J61*100000</f>
        <v>0.23514163521255393</v>
      </c>
      <c r="I61" s="12"/>
      <c r="J61" s="142">
        <v>2126378</v>
      </c>
      <c r="K61" s="12"/>
      <c r="L61" s="12"/>
      <c r="M61" s="12"/>
    </row>
    <row r="62" spans="2:28" ht="15" thickBot="1" x14ac:dyDescent="0.25">
      <c r="B62" s="53" t="s">
        <v>185</v>
      </c>
      <c r="C62" s="100">
        <f t="shared" si="2"/>
        <v>2.6095114723725357</v>
      </c>
      <c r="D62" s="100">
        <f t="shared" si="2"/>
        <v>2.2525499973781797</v>
      </c>
      <c r="E62" s="100">
        <f t="shared" si="2"/>
        <v>1.7971163913508974</v>
      </c>
      <c r="F62" s="100">
        <f t="shared" si="2"/>
        <v>2.4371852430649157</v>
      </c>
      <c r="G62" s="100">
        <f t="shared" si="2"/>
        <v>2.6464385215098827</v>
      </c>
      <c r="H62" s="100">
        <f t="shared" ref="H62" si="10">+H14/$J62*100000</f>
        <v>3.9142672085588033</v>
      </c>
      <c r="I62" s="12"/>
      <c r="J62" s="142">
        <v>8124126</v>
      </c>
      <c r="K62" s="12"/>
      <c r="L62" s="12"/>
      <c r="M62" s="12"/>
    </row>
    <row r="63" spans="2:28" ht="15" thickBot="1" x14ac:dyDescent="0.25">
      <c r="B63" s="53" t="s">
        <v>196</v>
      </c>
      <c r="C63" s="100">
        <f t="shared" si="2"/>
        <v>0.90319550569916374</v>
      </c>
      <c r="D63" s="100">
        <f t="shared" si="2"/>
        <v>0.60827452424637551</v>
      </c>
      <c r="E63" s="100">
        <f t="shared" si="2"/>
        <v>0.68200476960957246</v>
      </c>
      <c r="F63" s="100">
        <f t="shared" si="2"/>
        <v>1.4377397845823421</v>
      </c>
      <c r="G63" s="100">
        <f t="shared" si="2"/>
        <v>1.2902792938559482</v>
      </c>
      <c r="H63" s="100">
        <f t="shared" ref="H63" si="11">+H15/$J63*100000</f>
        <v>1.5483351526271376</v>
      </c>
      <c r="I63" s="12"/>
      <c r="J63" s="142">
        <v>5425182</v>
      </c>
      <c r="K63" s="12"/>
      <c r="L63" s="12"/>
      <c r="M63" s="12"/>
    </row>
    <row r="64" spans="2:28" ht="15" thickBot="1" x14ac:dyDescent="0.25">
      <c r="B64" s="53" t="s">
        <v>187</v>
      </c>
      <c r="C64" s="100">
        <f t="shared" ref="C64:H71" si="12">+C16/$J64*100000</f>
        <v>0.47467828679112734</v>
      </c>
      <c r="D64" s="100">
        <f t="shared" si="12"/>
        <v>0.85442091622402905</v>
      </c>
      <c r="E64" s="100">
        <f t="shared" si="12"/>
        <v>1.4240348603733819</v>
      </c>
      <c r="F64" s="100">
        <f t="shared" si="12"/>
        <v>1.1392278882987055</v>
      </c>
      <c r="G64" s="100">
        <f t="shared" si="12"/>
        <v>0.28480697207467637</v>
      </c>
      <c r="H64" s="100">
        <f t="shared" si="12"/>
        <v>0.28480697207467637</v>
      </c>
      <c r="I64" s="12"/>
      <c r="J64" s="142">
        <v>1053345</v>
      </c>
      <c r="K64" s="12"/>
      <c r="L64" s="12"/>
      <c r="M64" s="12"/>
    </row>
    <row r="65" spans="2:28" ht="15" thickBot="1" x14ac:dyDescent="0.25">
      <c r="B65" s="53" t="s">
        <v>188</v>
      </c>
      <c r="C65" s="100">
        <f t="shared" si="12"/>
        <v>0.47886704477517378</v>
      </c>
      <c r="D65" s="100">
        <f t="shared" si="12"/>
        <v>0.5525388978175082</v>
      </c>
      <c r="E65" s="100">
        <f t="shared" si="12"/>
        <v>0.33152333869050488</v>
      </c>
      <c r="F65" s="100">
        <f t="shared" si="12"/>
        <v>0.5525388978175082</v>
      </c>
      <c r="G65" s="100">
        <f t="shared" si="12"/>
        <v>0.33152333869050488</v>
      </c>
      <c r="H65" s="100">
        <f t="shared" si="12"/>
        <v>0.44203111825400654</v>
      </c>
      <c r="I65" s="12"/>
      <c r="J65" s="142">
        <v>2714741</v>
      </c>
      <c r="K65" s="12"/>
      <c r="L65" s="12"/>
      <c r="M65" s="12"/>
    </row>
    <row r="66" spans="2:28" ht="15" thickBot="1" x14ac:dyDescent="0.25">
      <c r="B66" s="53" t="s">
        <v>189</v>
      </c>
      <c r="C66" s="100">
        <f t="shared" si="12"/>
        <v>0.28114029378598421</v>
      </c>
      <c r="D66" s="100">
        <f t="shared" si="12"/>
        <v>0.30925432316458262</v>
      </c>
      <c r="E66" s="100">
        <f t="shared" si="12"/>
        <v>0.39359641130037787</v>
      </c>
      <c r="F66" s="100">
        <f t="shared" si="12"/>
        <v>0.19679820565018893</v>
      </c>
      <c r="G66" s="100">
        <f t="shared" si="12"/>
        <v>0.16868417627159052</v>
      </c>
      <c r="H66" s="100">
        <f t="shared" si="12"/>
        <v>0.1405701468929921</v>
      </c>
      <c r="I66" s="12"/>
      <c r="J66" s="142">
        <v>7113886</v>
      </c>
      <c r="K66" s="12"/>
      <c r="L66" s="12"/>
      <c r="M66" s="12"/>
    </row>
    <row r="67" spans="2:28" ht="15" thickBot="1" x14ac:dyDescent="0.25">
      <c r="B67" s="53" t="s">
        <v>190</v>
      </c>
      <c r="C67" s="100">
        <f t="shared" si="12"/>
        <v>1.0712109535730872</v>
      </c>
      <c r="D67" s="100">
        <f t="shared" si="12"/>
        <v>0.94518613550566521</v>
      </c>
      <c r="E67" s="100">
        <f t="shared" si="12"/>
        <v>1.0712109535730872</v>
      </c>
      <c r="F67" s="100">
        <f t="shared" si="12"/>
        <v>1.1972357716405091</v>
      </c>
      <c r="G67" s="100">
        <f t="shared" si="12"/>
        <v>1.5753102258427751</v>
      </c>
      <c r="H67" s="100">
        <f t="shared" si="12"/>
        <v>0.69313649937082111</v>
      </c>
      <c r="I67" s="12"/>
      <c r="J67" s="142">
        <v>1586989</v>
      </c>
      <c r="K67" s="12"/>
      <c r="L67" s="12"/>
      <c r="M67" s="12"/>
    </row>
    <row r="68" spans="2:28" ht="15" thickBot="1" x14ac:dyDescent="0.25">
      <c r="B68" s="53" t="s">
        <v>191</v>
      </c>
      <c r="C68" s="100">
        <f t="shared" si="12"/>
        <v>0.14623004325484679</v>
      </c>
      <c r="D68" s="100">
        <f t="shared" si="12"/>
        <v>0</v>
      </c>
      <c r="E68" s="100">
        <f t="shared" si="12"/>
        <v>0</v>
      </c>
      <c r="F68" s="100">
        <f t="shared" si="12"/>
        <v>0.14623004325484679</v>
      </c>
      <c r="G68" s="100">
        <f t="shared" si="12"/>
        <v>0</v>
      </c>
      <c r="H68" s="100">
        <f t="shared" si="12"/>
        <v>0</v>
      </c>
      <c r="I68" s="12"/>
      <c r="J68" s="142">
        <v>683854</v>
      </c>
      <c r="K68" s="12"/>
      <c r="L68" s="12"/>
      <c r="M68" s="12"/>
    </row>
    <row r="69" spans="2:28" ht="15" thickBot="1" x14ac:dyDescent="0.25">
      <c r="B69" s="53" t="s">
        <v>192</v>
      </c>
      <c r="C69" s="100">
        <f t="shared" si="12"/>
        <v>0.40136589272916767</v>
      </c>
      <c r="D69" s="100">
        <f t="shared" si="12"/>
        <v>0.35676968242592677</v>
      </c>
      <c r="E69" s="100">
        <f t="shared" si="12"/>
        <v>0.35676968242592677</v>
      </c>
      <c r="F69" s="100">
        <f t="shared" si="12"/>
        <v>0.75813557515509455</v>
      </c>
      <c r="G69" s="100">
        <f t="shared" si="12"/>
        <v>0.22298105151620423</v>
      </c>
      <c r="H69" s="100">
        <f t="shared" si="12"/>
        <v>0.53515452363889027</v>
      </c>
      <c r="I69" s="12"/>
      <c r="J69" s="142">
        <v>2242343</v>
      </c>
      <c r="K69" s="12"/>
      <c r="L69" s="12"/>
      <c r="M69" s="12"/>
    </row>
    <row r="70" spans="2:28" ht="15" thickBot="1" x14ac:dyDescent="0.25">
      <c r="B70" s="53" t="s">
        <v>193</v>
      </c>
      <c r="C70" s="100">
        <f t="shared" si="12"/>
        <v>1.2239789720412604</v>
      </c>
      <c r="D70" s="100">
        <f t="shared" si="12"/>
        <v>1.2239789720412604</v>
      </c>
      <c r="E70" s="100">
        <f t="shared" si="12"/>
        <v>0.3059947430103151</v>
      </c>
      <c r="F70" s="100">
        <f t="shared" si="12"/>
        <v>0.91798422903094534</v>
      </c>
      <c r="G70" s="100">
        <f t="shared" si="12"/>
        <v>0.61198948602063019</v>
      </c>
      <c r="H70" s="100">
        <f t="shared" si="12"/>
        <v>0.91798422903094534</v>
      </c>
      <c r="I70" s="12"/>
      <c r="J70" s="142">
        <v>326803</v>
      </c>
      <c r="K70" s="12"/>
      <c r="L70" s="12"/>
      <c r="M70" s="12"/>
    </row>
    <row r="71" spans="2:28" ht="15" thickBot="1" x14ac:dyDescent="0.25">
      <c r="B71" s="55" t="s">
        <v>194</v>
      </c>
      <c r="C71" s="101">
        <f t="shared" si="12"/>
        <v>1.0197788862903188</v>
      </c>
      <c r="D71" s="101">
        <f t="shared" si="12"/>
        <v>0.90375613874830629</v>
      </c>
      <c r="E71" s="101">
        <f t="shared" si="12"/>
        <v>0.83658507438187812</v>
      </c>
      <c r="F71" s="101">
        <f t="shared" si="12"/>
        <v>1.0604886222699719</v>
      </c>
      <c r="G71" s="101">
        <f t="shared" si="12"/>
        <v>0.86508188956763543</v>
      </c>
      <c r="H71" s="101">
        <f t="shared" si="12"/>
        <v>1.202972698198759</v>
      </c>
      <c r="I71" s="12"/>
      <c r="J71" s="142">
        <v>49128297</v>
      </c>
      <c r="K71" s="12"/>
      <c r="L71" s="12"/>
      <c r="M71" s="12"/>
    </row>
    <row r="72" spans="2:28" ht="13.5" thickBot="1" x14ac:dyDescent="0.25">
      <c r="B72" s="12"/>
      <c r="C72" s="100"/>
      <c r="D72" s="100"/>
      <c r="E72" s="100"/>
      <c r="F72" s="100"/>
      <c r="G72" s="100"/>
      <c r="H72" s="12"/>
      <c r="I72" s="12"/>
      <c r="J72" s="12"/>
      <c r="K72" s="12"/>
      <c r="L72" s="12"/>
      <c r="M72" s="12"/>
      <c r="N72" s="12"/>
      <c r="O72" s="12"/>
      <c r="P72" s="12"/>
      <c r="Q72" s="12"/>
      <c r="R72" s="12"/>
      <c r="S72" s="12"/>
      <c r="T72" s="12"/>
      <c r="U72" s="12"/>
      <c r="V72" s="12"/>
      <c r="W72" s="12"/>
      <c r="X72" s="12"/>
      <c r="Y72" s="12"/>
    </row>
    <row r="73" spans="2:28" ht="13.5" thickBot="1" x14ac:dyDescent="0.25">
      <c r="B73" s="12"/>
      <c r="C73" s="100"/>
      <c r="D73" s="100"/>
      <c r="E73" s="100"/>
      <c r="F73" s="100"/>
      <c r="G73" s="100"/>
      <c r="H73" s="12"/>
      <c r="I73" s="12"/>
      <c r="J73" s="12"/>
      <c r="K73" s="12"/>
      <c r="L73" s="12"/>
      <c r="M73" s="12"/>
      <c r="N73" s="12"/>
      <c r="O73" s="12"/>
      <c r="P73" s="12"/>
      <c r="Q73" s="12"/>
      <c r="R73" s="12"/>
      <c r="S73" s="12"/>
      <c r="T73" s="12"/>
      <c r="U73" s="12"/>
      <c r="V73" s="12"/>
      <c r="W73" s="12"/>
      <c r="X73" s="12"/>
      <c r="Y73" s="12"/>
      <c r="Z73" s="12"/>
      <c r="AA73" s="12"/>
      <c r="AB73" s="12"/>
    </row>
    <row r="74" spans="2:28"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2:28" x14ac:dyDescent="0.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row>
  </sheetData>
  <mergeCells count="1">
    <mergeCell ref="B24:G24"/>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dimension ref="A2:AA73"/>
  <sheetViews>
    <sheetView workbookViewId="0"/>
  </sheetViews>
  <sheetFormatPr baseColWidth="10" defaultColWidth="11.42578125" defaultRowHeight="12.75" x14ac:dyDescent="0.2"/>
  <cols>
    <col min="1" max="1" width="6.7109375" style="12" customWidth="1"/>
    <col min="2" max="2" width="32.85546875" bestFit="1" customWidth="1"/>
    <col min="3" max="8" width="12.42578125" customWidth="1"/>
    <col min="9" max="9" width="0.28515625" hidden="1" customWidth="1"/>
    <col min="10" max="10" width="15.28515625" hidden="1" customWidth="1"/>
    <col min="11" max="13" width="12.42578125" customWidth="1"/>
    <col min="14" max="14" width="13.28515625" customWidth="1"/>
    <col min="15" max="15" width="15.140625" customWidth="1"/>
    <col min="16" max="16" width="15.85546875" customWidth="1"/>
    <col min="17" max="17" width="15.5703125" customWidth="1"/>
    <col min="18" max="18" width="15.85546875" customWidth="1"/>
    <col min="19" max="19" width="17.140625" customWidth="1"/>
    <col min="20" max="20" width="13.5703125" customWidth="1"/>
    <col min="21" max="21" width="12.140625" customWidth="1"/>
    <col min="22" max="22" width="12.42578125" customWidth="1"/>
    <col min="23" max="27" width="12.5703125" customWidth="1"/>
    <col min="28" max="32" width="12.42578125" customWidth="1"/>
    <col min="33" max="41" width="12.5703125" customWidth="1"/>
    <col min="42" max="42" width="12.42578125" customWidth="1"/>
  </cols>
  <sheetData>
    <row r="2" spans="1:20" ht="40.5" customHeight="1" x14ac:dyDescent="0.35">
      <c r="B2" s="10"/>
      <c r="T2" s="102" t="s">
        <v>231</v>
      </c>
    </row>
    <row r="3" spans="1:20" ht="27.95" customHeight="1" x14ac:dyDescent="0.2">
      <c r="B3" s="10"/>
      <c r="C3" s="51"/>
      <c r="D3" s="51"/>
      <c r="E3" s="51"/>
      <c r="F3" s="51"/>
      <c r="G3" s="51"/>
      <c r="H3" s="51"/>
      <c r="I3" s="51"/>
      <c r="J3" s="51"/>
      <c r="K3" s="51"/>
      <c r="L3" s="51"/>
      <c r="M3" s="51"/>
      <c r="N3" s="51"/>
      <c r="O3" s="51"/>
      <c r="P3" s="51"/>
      <c r="Q3" s="51"/>
    </row>
    <row r="4" spans="1:20" ht="15" x14ac:dyDescent="0.2">
      <c r="C4" s="51"/>
      <c r="D4" s="51"/>
      <c r="E4" s="51"/>
      <c r="F4" s="51"/>
      <c r="G4" s="51"/>
      <c r="H4" s="51"/>
      <c r="I4" s="51"/>
      <c r="J4" s="51"/>
      <c r="K4" s="51"/>
      <c r="L4" s="51"/>
      <c r="M4" s="51"/>
      <c r="N4" s="51"/>
      <c r="O4" s="51"/>
      <c r="P4" s="51"/>
      <c r="Q4" s="51"/>
    </row>
    <row r="5" spans="1:20" ht="18.75" customHeight="1" x14ac:dyDescent="0.2">
      <c r="B5" s="12"/>
      <c r="C5" s="12"/>
      <c r="D5" s="12"/>
      <c r="E5" s="12"/>
      <c r="F5" s="12"/>
      <c r="G5" s="12"/>
      <c r="H5" s="12"/>
      <c r="I5" s="12"/>
      <c r="J5" s="12"/>
      <c r="K5" s="12"/>
      <c r="L5" s="12"/>
      <c r="M5" s="12"/>
      <c r="N5" s="12"/>
      <c r="O5" s="12"/>
      <c r="P5" s="12"/>
      <c r="Q5" s="12"/>
    </row>
    <row r="6" spans="1:20" ht="39" customHeight="1" x14ac:dyDescent="0.2">
      <c r="B6" s="12"/>
      <c r="C6" s="38" t="s">
        <v>232</v>
      </c>
      <c r="D6" s="38" t="s">
        <v>301</v>
      </c>
      <c r="E6" s="38" t="s">
        <v>303</v>
      </c>
      <c r="F6" s="59" t="s">
        <v>310</v>
      </c>
      <c r="G6" s="38" t="s">
        <v>334</v>
      </c>
      <c r="H6" s="38" t="s">
        <v>327</v>
      </c>
    </row>
    <row r="7" spans="1:20" ht="17.100000000000001" customHeight="1" thickBot="1" x14ac:dyDescent="0.25">
      <c r="B7" s="53" t="s">
        <v>177</v>
      </c>
      <c r="C7" s="92">
        <v>111</v>
      </c>
      <c r="D7" s="92">
        <v>105</v>
      </c>
      <c r="E7" s="92">
        <v>66</v>
      </c>
      <c r="F7" s="92">
        <v>57</v>
      </c>
      <c r="G7" s="92">
        <v>94</v>
      </c>
      <c r="H7" s="92">
        <v>74</v>
      </c>
    </row>
    <row r="8" spans="1:20" ht="17.100000000000001" customHeight="1" thickBot="1" x14ac:dyDescent="0.25">
      <c r="B8" s="53" t="s">
        <v>178</v>
      </c>
      <c r="C8" s="92">
        <v>4</v>
      </c>
      <c r="D8" s="92">
        <v>6</v>
      </c>
      <c r="E8" s="92">
        <v>2</v>
      </c>
      <c r="F8" s="92">
        <v>3</v>
      </c>
      <c r="G8" s="92">
        <v>6</v>
      </c>
      <c r="H8" s="92">
        <v>8</v>
      </c>
    </row>
    <row r="9" spans="1:20" ht="17.100000000000001" customHeight="1" thickBot="1" x14ac:dyDescent="0.25">
      <c r="B9" s="53" t="s">
        <v>179</v>
      </c>
      <c r="C9" s="92">
        <v>8</v>
      </c>
      <c r="D9" s="92">
        <v>18</v>
      </c>
      <c r="E9" s="92">
        <v>13</v>
      </c>
      <c r="F9" s="92">
        <v>7</v>
      </c>
      <c r="G9" s="92">
        <v>6</v>
      </c>
      <c r="H9" s="92">
        <v>12</v>
      </c>
    </row>
    <row r="10" spans="1:20" ht="17.100000000000001" customHeight="1" thickBot="1" x14ac:dyDescent="0.25">
      <c r="B10" s="53" t="s">
        <v>180</v>
      </c>
      <c r="C10" s="92">
        <v>37</v>
      </c>
      <c r="D10" s="92">
        <v>27</v>
      </c>
      <c r="E10" s="92">
        <v>18</v>
      </c>
      <c r="F10" s="92">
        <v>25</v>
      </c>
      <c r="G10" s="92">
        <v>17</v>
      </c>
      <c r="H10" s="92">
        <v>31</v>
      </c>
    </row>
    <row r="11" spans="1:20" ht="17.100000000000001" customHeight="1" thickBot="1" x14ac:dyDescent="0.25">
      <c r="A11" s="66"/>
      <c r="B11" s="53" t="s">
        <v>181</v>
      </c>
      <c r="C11" s="92">
        <v>39</v>
      </c>
      <c r="D11" s="92">
        <v>28</v>
      </c>
      <c r="E11" s="92">
        <v>24</v>
      </c>
      <c r="F11" s="92">
        <v>23</v>
      </c>
      <c r="G11" s="92">
        <v>53</v>
      </c>
      <c r="H11" s="92">
        <v>28</v>
      </c>
    </row>
    <row r="12" spans="1:20" ht="17.100000000000001" customHeight="1" thickBot="1" x14ac:dyDescent="0.25">
      <c r="A12" s="66"/>
      <c r="B12" s="53" t="s">
        <v>182</v>
      </c>
      <c r="C12" s="92">
        <v>2</v>
      </c>
      <c r="D12" s="92">
        <v>5</v>
      </c>
      <c r="E12" s="92">
        <v>2</v>
      </c>
      <c r="F12" s="92">
        <v>1</v>
      </c>
      <c r="G12" s="92">
        <v>2</v>
      </c>
      <c r="H12" s="92">
        <v>5</v>
      </c>
    </row>
    <row r="13" spans="1:20" ht="17.100000000000001" customHeight="1" thickBot="1" x14ac:dyDescent="0.25">
      <c r="A13" s="66"/>
      <c r="B13" s="53" t="s">
        <v>183</v>
      </c>
      <c r="C13" s="92">
        <v>20</v>
      </c>
      <c r="D13" s="92">
        <v>16</v>
      </c>
      <c r="E13" s="92">
        <v>16</v>
      </c>
      <c r="F13" s="92">
        <v>9</v>
      </c>
      <c r="G13" s="92">
        <v>24</v>
      </c>
      <c r="H13" s="92">
        <v>21</v>
      </c>
    </row>
    <row r="14" spans="1:20" ht="17.100000000000001" customHeight="1" thickBot="1" x14ac:dyDescent="0.25">
      <c r="A14" s="66"/>
      <c r="B14" s="53" t="s">
        <v>184</v>
      </c>
      <c r="C14" s="92">
        <v>43</v>
      </c>
      <c r="D14" s="92">
        <v>28</v>
      </c>
      <c r="E14" s="92">
        <v>11</v>
      </c>
      <c r="F14" s="92">
        <v>38</v>
      </c>
      <c r="G14" s="92">
        <v>20</v>
      </c>
      <c r="H14" s="92">
        <v>28</v>
      </c>
    </row>
    <row r="15" spans="1:20" ht="17.100000000000001" customHeight="1" thickBot="1" x14ac:dyDescent="0.25">
      <c r="A15" s="66"/>
      <c r="B15" s="53" t="s">
        <v>185</v>
      </c>
      <c r="C15" s="92">
        <v>122</v>
      </c>
      <c r="D15" s="92">
        <v>88</v>
      </c>
      <c r="E15" s="92">
        <v>56</v>
      </c>
      <c r="F15" s="92">
        <v>111</v>
      </c>
      <c r="G15" s="92">
        <v>88</v>
      </c>
      <c r="H15" s="92">
        <v>89</v>
      </c>
    </row>
    <row r="16" spans="1:20" ht="17.100000000000001" customHeight="1" thickBot="1" x14ac:dyDescent="0.25">
      <c r="B16" s="53" t="s">
        <v>186</v>
      </c>
      <c r="C16" s="92">
        <v>72</v>
      </c>
      <c r="D16" s="92">
        <v>50</v>
      </c>
      <c r="E16" s="92">
        <v>36</v>
      </c>
      <c r="F16" s="92">
        <v>54</v>
      </c>
      <c r="G16" s="92">
        <v>64</v>
      </c>
      <c r="H16" s="92">
        <v>57</v>
      </c>
    </row>
    <row r="17" spans="2:24" ht="17.100000000000001" customHeight="1" thickBot="1" x14ac:dyDescent="0.25">
      <c r="B17" s="53" t="s">
        <v>187</v>
      </c>
      <c r="C17" s="92">
        <v>12</v>
      </c>
      <c r="D17" s="92">
        <v>11</v>
      </c>
      <c r="E17" s="92">
        <v>6</v>
      </c>
      <c r="F17" s="92">
        <v>5</v>
      </c>
      <c r="G17" s="92">
        <v>7</v>
      </c>
      <c r="H17" s="92">
        <v>9</v>
      </c>
    </row>
    <row r="18" spans="2:24" ht="17.100000000000001" customHeight="1" thickBot="1" x14ac:dyDescent="0.25">
      <c r="B18" s="53" t="s">
        <v>188</v>
      </c>
      <c r="C18" s="92">
        <v>22</v>
      </c>
      <c r="D18" s="92">
        <v>15</v>
      </c>
      <c r="E18" s="92">
        <v>11</v>
      </c>
      <c r="F18" s="92">
        <v>18</v>
      </c>
      <c r="G18" s="92">
        <v>26</v>
      </c>
      <c r="H18" s="92">
        <v>22</v>
      </c>
    </row>
    <row r="19" spans="2:24" ht="17.100000000000001" customHeight="1" thickBot="1" x14ac:dyDescent="0.25">
      <c r="B19" s="53" t="s">
        <v>189</v>
      </c>
      <c r="C19" s="92">
        <v>66</v>
      </c>
      <c r="D19" s="92">
        <v>33</v>
      </c>
      <c r="E19" s="92">
        <v>33</v>
      </c>
      <c r="F19" s="92">
        <v>58</v>
      </c>
      <c r="G19" s="92">
        <v>28</v>
      </c>
      <c r="H19" s="92">
        <v>37</v>
      </c>
    </row>
    <row r="20" spans="2:24" ht="17.100000000000001" customHeight="1" thickBot="1" x14ac:dyDescent="0.25">
      <c r="B20" s="53" t="s">
        <v>190</v>
      </c>
      <c r="C20" s="92">
        <v>16</v>
      </c>
      <c r="D20" s="92">
        <v>32</v>
      </c>
      <c r="E20" s="92">
        <v>12</v>
      </c>
      <c r="F20" s="92">
        <v>15</v>
      </c>
      <c r="G20" s="92">
        <v>15</v>
      </c>
      <c r="H20" s="92">
        <v>14</v>
      </c>
    </row>
    <row r="21" spans="2:24" ht="17.100000000000001" customHeight="1" thickBot="1" x14ac:dyDescent="0.25">
      <c r="B21" s="53" t="s">
        <v>191</v>
      </c>
      <c r="C21" s="92">
        <v>1</v>
      </c>
      <c r="D21" s="92">
        <v>0</v>
      </c>
      <c r="E21" s="92">
        <v>0</v>
      </c>
      <c r="F21" s="92">
        <v>0</v>
      </c>
      <c r="G21" s="92">
        <v>0</v>
      </c>
      <c r="H21" s="92">
        <v>0</v>
      </c>
    </row>
    <row r="22" spans="2:24" ht="17.100000000000001" customHeight="1" thickBot="1" x14ac:dyDescent="0.25">
      <c r="B22" s="53" t="s">
        <v>192</v>
      </c>
      <c r="C22" s="92">
        <v>17</v>
      </c>
      <c r="D22" s="92">
        <v>17</v>
      </c>
      <c r="E22" s="92">
        <v>14</v>
      </c>
      <c r="F22" s="92">
        <v>17</v>
      </c>
      <c r="G22" s="92">
        <v>8</v>
      </c>
      <c r="H22" s="92">
        <v>7</v>
      </c>
    </row>
    <row r="23" spans="2:24" ht="17.100000000000001" customHeight="1" thickBot="1" x14ac:dyDescent="0.25">
      <c r="B23" s="53" t="s">
        <v>193</v>
      </c>
      <c r="C23" s="92">
        <v>0</v>
      </c>
      <c r="D23" s="92">
        <v>8</v>
      </c>
      <c r="E23" s="92">
        <v>2</v>
      </c>
      <c r="F23" s="92">
        <v>3</v>
      </c>
      <c r="G23" s="92">
        <v>2</v>
      </c>
      <c r="H23" s="92">
        <v>1</v>
      </c>
    </row>
    <row r="24" spans="2:24" ht="17.100000000000001" customHeight="1" thickBot="1" x14ac:dyDescent="0.25">
      <c r="B24" s="55" t="s">
        <v>194</v>
      </c>
      <c r="C24" s="95">
        <v>592</v>
      </c>
      <c r="D24" s="95">
        <v>487</v>
      </c>
      <c r="E24" s="95">
        <v>322</v>
      </c>
      <c r="F24" s="95">
        <v>444</v>
      </c>
      <c r="G24" s="95">
        <v>460</v>
      </c>
      <c r="H24" s="95">
        <v>443</v>
      </c>
    </row>
    <row r="25" spans="2:24" x14ac:dyDescent="0.2">
      <c r="C25" s="96"/>
      <c r="D25" s="96"/>
      <c r="E25" s="96"/>
      <c r="F25" s="96"/>
      <c r="G25" s="96"/>
      <c r="H25" s="96"/>
      <c r="I25" s="96"/>
      <c r="J25" s="96"/>
      <c r="K25" s="96"/>
      <c r="L25" s="96"/>
      <c r="M25" s="96"/>
      <c r="N25" s="96"/>
      <c r="O25" s="96"/>
      <c r="P25" s="96"/>
      <c r="Q25" s="96"/>
      <c r="X25" s="91"/>
    </row>
    <row r="27" spans="2:24" ht="39" customHeight="1" x14ac:dyDescent="0.2">
      <c r="B27" s="93"/>
      <c r="C27" s="38" t="s">
        <v>329</v>
      </c>
      <c r="D27" s="38" t="s">
        <v>333</v>
      </c>
      <c r="S27" t="s">
        <v>233</v>
      </c>
    </row>
    <row r="28" spans="2:24" ht="15" thickBot="1" x14ac:dyDescent="0.25">
      <c r="B28" s="53" t="s">
        <v>177</v>
      </c>
      <c r="C28" s="35">
        <f t="shared" ref="C28:D45" si="0">+(G7-C7)/C7</f>
        <v>-0.15315315315315314</v>
      </c>
      <c r="D28" s="35">
        <f t="shared" si="0"/>
        <v>-0.29523809523809524</v>
      </c>
    </row>
    <row r="29" spans="2:24" ht="15" thickBot="1" x14ac:dyDescent="0.25">
      <c r="B29" s="53" t="s">
        <v>178</v>
      </c>
      <c r="C29" s="35">
        <f t="shared" si="0"/>
        <v>0.5</v>
      </c>
      <c r="D29" s="35">
        <f t="shared" si="0"/>
        <v>0.33333333333333331</v>
      </c>
    </row>
    <row r="30" spans="2:24" ht="15" thickBot="1" x14ac:dyDescent="0.25">
      <c r="B30" s="53" t="s">
        <v>179</v>
      </c>
      <c r="C30" s="35">
        <f t="shared" si="0"/>
        <v>-0.25</v>
      </c>
      <c r="D30" s="35">
        <f t="shared" si="0"/>
        <v>-0.33333333333333331</v>
      </c>
    </row>
    <row r="31" spans="2:24" ht="15" thickBot="1" x14ac:dyDescent="0.25">
      <c r="B31" s="53" t="s">
        <v>180</v>
      </c>
      <c r="C31" s="35">
        <f t="shared" si="0"/>
        <v>-0.54054054054054057</v>
      </c>
      <c r="D31" s="35">
        <f t="shared" si="0"/>
        <v>0.14814814814814814</v>
      </c>
    </row>
    <row r="32" spans="2:24" ht="15" thickBot="1" x14ac:dyDescent="0.25">
      <c r="B32" s="53" t="s">
        <v>181</v>
      </c>
      <c r="C32" s="35">
        <f t="shared" si="0"/>
        <v>0.35897435897435898</v>
      </c>
      <c r="D32" s="35">
        <f t="shared" si="0"/>
        <v>0</v>
      </c>
    </row>
    <row r="33" spans="2:27" ht="15" thickBot="1" x14ac:dyDescent="0.25">
      <c r="B33" s="53" t="s">
        <v>182</v>
      </c>
      <c r="C33" s="35">
        <f t="shared" si="0"/>
        <v>0</v>
      </c>
      <c r="D33" s="35">
        <f t="shared" si="0"/>
        <v>0</v>
      </c>
    </row>
    <row r="34" spans="2:27" ht="15" thickBot="1" x14ac:dyDescent="0.25">
      <c r="B34" s="53" t="s">
        <v>183</v>
      </c>
      <c r="C34" s="35">
        <f t="shared" si="0"/>
        <v>0.2</v>
      </c>
      <c r="D34" s="35">
        <f t="shared" si="0"/>
        <v>0.3125</v>
      </c>
    </row>
    <row r="35" spans="2:27" ht="15" thickBot="1" x14ac:dyDescent="0.25">
      <c r="B35" s="53" t="s">
        <v>184</v>
      </c>
      <c r="C35" s="35">
        <f t="shared" si="0"/>
        <v>-0.53488372093023251</v>
      </c>
      <c r="D35" s="35">
        <f t="shared" si="0"/>
        <v>0</v>
      </c>
    </row>
    <row r="36" spans="2:27" ht="15" thickBot="1" x14ac:dyDescent="0.25">
      <c r="B36" s="53" t="s">
        <v>185</v>
      </c>
      <c r="C36" s="35">
        <f t="shared" si="0"/>
        <v>-0.27868852459016391</v>
      </c>
      <c r="D36" s="35">
        <f t="shared" si="0"/>
        <v>1.1363636363636364E-2</v>
      </c>
    </row>
    <row r="37" spans="2:27" ht="15" thickBot="1" x14ac:dyDescent="0.25">
      <c r="B37" s="53" t="s">
        <v>186</v>
      </c>
      <c r="C37" s="35">
        <f t="shared" si="0"/>
        <v>-0.1111111111111111</v>
      </c>
      <c r="D37" s="35">
        <f t="shared" si="0"/>
        <v>0.14000000000000001</v>
      </c>
    </row>
    <row r="38" spans="2:27" ht="15" thickBot="1" x14ac:dyDescent="0.25">
      <c r="B38" s="53" t="s">
        <v>187</v>
      </c>
      <c r="C38" s="35">
        <f t="shared" si="0"/>
        <v>-0.41666666666666669</v>
      </c>
      <c r="D38" s="35">
        <f t="shared" si="0"/>
        <v>-0.18181818181818182</v>
      </c>
    </row>
    <row r="39" spans="2:27" ht="15" thickBot="1" x14ac:dyDescent="0.25">
      <c r="B39" s="53" t="s">
        <v>188</v>
      </c>
      <c r="C39" s="35">
        <f t="shared" si="0"/>
        <v>0.18181818181818182</v>
      </c>
      <c r="D39" s="35">
        <f t="shared" si="0"/>
        <v>0.46666666666666667</v>
      </c>
    </row>
    <row r="40" spans="2:27" ht="15" thickBot="1" x14ac:dyDescent="0.25">
      <c r="B40" s="53" t="s">
        <v>189</v>
      </c>
      <c r="C40" s="35">
        <f t="shared" si="0"/>
        <v>-0.5757575757575758</v>
      </c>
      <c r="D40" s="35">
        <f t="shared" si="0"/>
        <v>0.12121212121212122</v>
      </c>
    </row>
    <row r="41" spans="2:27" ht="15" thickBot="1" x14ac:dyDescent="0.25">
      <c r="B41" s="53" t="s">
        <v>190</v>
      </c>
      <c r="C41" s="35">
        <f t="shared" si="0"/>
        <v>-6.25E-2</v>
      </c>
      <c r="D41" s="35">
        <f t="shared" si="0"/>
        <v>-0.5625</v>
      </c>
    </row>
    <row r="42" spans="2:27" ht="15" thickBot="1" x14ac:dyDescent="0.25">
      <c r="B42" s="53" t="s">
        <v>191</v>
      </c>
      <c r="C42" s="35">
        <f t="shared" si="0"/>
        <v>-1</v>
      </c>
      <c r="D42" s="35" t="s">
        <v>302</v>
      </c>
    </row>
    <row r="43" spans="2:27" ht="15" thickBot="1" x14ac:dyDescent="0.25">
      <c r="B43" s="53" t="s">
        <v>192</v>
      </c>
      <c r="C43" s="35">
        <f t="shared" si="0"/>
        <v>-0.52941176470588236</v>
      </c>
      <c r="D43" s="35">
        <f t="shared" si="0"/>
        <v>-0.58823529411764708</v>
      </c>
    </row>
    <row r="44" spans="2:27" ht="15" thickBot="1" x14ac:dyDescent="0.25">
      <c r="B44" s="53" t="s">
        <v>193</v>
      </c>
      <c r="C44" s="35" t="s">
        <v>302</v>
      </c>
      <c r="D44" s="35">
        <f t="shared" si="0"/>
        <v>-0.875</v>
      </c>
    </row>
    <row r="45" spans="2:27" ht="15" thickBot="1" x14ac:dyDescent="0.25">
      <c r="B45" s="55" t="s">
        <v>194</v>
      </c>
      <c r="C45" s="64">
        <f t="shared" si="0"/>
        <v>-0.22297297297297297</v>
      </c>
      <c r="D45" s="64">
        <f t="shared" si="0"/>
        <v>-9.034907597535935E-2</v>
      </c>
    </row>
    <row r="48" spans="2:27" x14ac:dyDescent="0.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2:27" x14ac:dyDescent="0.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2:27"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2:27" ht="39" customHeight="1" x14ac:dyDescent="0.2">
      <c r="B51" s="12"/>
      <c r="C51" s="37" t="s">
        <v>106</v>
      </c>
      <c r="D51" s="37" t="s">
        <v>301</v>
      </c>
      <c r="E51" s="37" t="s">
        <v>303</v>
      </c>
      <c r="F51" s="59" t="s">
        <v>310</v>
      </c>
      <c r="G51" s="37" t="s">
        <v>325</v>
      </c>
      <c r="H51" s="37" t="s">
        <v>327</v>
      </c>
      <c r="I51" s="113"/>
      <c r="J51" s="147">
        <v>45658</v>
      </c>
      <c r="K51" s="12"/>
      <c r="L51" s="12"/>
    </row>
    <row r="52" spans="2:27" ht="15" thickBot="1" x14ac:dyDescent="0.25">
      <c r="B52" s="53" t="s">
        <v>177</v>
      </c>
      <c r="C52" s="100">
        <f t="shared" ref="C52:H69" si="1">+C7/$J52*100000</f>
        <v>1.254613388623731</v>
      </c>
      <c r="D52" s="100">
        <f t="shared" si="1"/>
        <v>1.186796448698124</v>
      </c>
      <c r="E52" s="100">
        <f t="shared" si="1"/>
        <v>0.74598633918167789</v>
      </c>
      <c r="F52" s="100">
        <f t="shared" si="1"/>
        <v>0.64426092929326728</v>
      </c>
      <c r="G52" s="100">
        <f t="shared" si="1"/>
        <v>1.0624653921678442</v>
      </c>
      <c r="H52" s="100">
        <f t="shared" si="1"/>
        <v>0.83640892574915393</v>
      </c>
      <c r="I52" s="12"/>
      <c r="J52" s="142">
        <v>8847347</v>
      </c>
      <c r="K52" s="12"/>
      <c r="L52" s="12"/>
    </row>
    <row r="53" spans="2:27" ht="15" thickBot="1" x14ac:dyDescent="0.25">
      <c r="B53" s="53" t="s">
        <v>178</v>
      </c>
      <c r="C53" s="100">
        <f t="shared" si="1"/>
        <v>0.29312167993897209</v>
      </c>
      <c r="D53" s="100">
        <f t="shared" si="1"/>
        <v>0.43968251990845808</v>
      </c>
      <c r="E53" s="100">
        <f t="shared" si="1"/>
        <v>0.14656083996948605</v>
      </c>
      <c r="F53" s="100">
        <f t="shared" si="1"/>
        <v>0.21984125995422904</v>
      </c>
      <c r="G53" s="100">
        <f t="shared" ref="G53:H53" si="2">+G8/$J53*100000</f>
        <v>0.43968251990845808</v>
      </c>
      <c r="H53" s="100">
        <f t="shared" si="2"/>
        <v>0.58624335987794418</v>
      </c>
      <c r="I53" s="12"/>
      <c r="J53" s="142">
        <v>1364621</v>
      </c>
      <c r="K53" s="12"/>
      <c r="L53" s="12"/>
    </row>
    <row r="54" spans="2:27" ht="15" thickBot="1" x14ac:dyDescent="0.25">
      <c r="B54" s="53" t="s">
        <v>179</v>
      </c>
      <c r="C54" s="100">
        <f t="shared" si="1"/>
        <v>0.78807795667147384</v>
      </c>
      <c r="D54" s="100">
        <f t="shared" si="1"/>
        <v>1.7731754025108164</v>
      </c>
      <c r="E54" s="100">
        <f t="shared" si="1"/>
        <v>1.2806266795911452</v>
      </c>
      <c r="F54" s="100">
        <f t="shared" si="1"/>
        <v>0.68956821208753971</v>
      </c>
      <c r="G54" s="100">
        <f t="shared" ref="G54:H54" si="3">+G9/$J54*100000</f>
        <v>0.59105846750360547</v>
      </c>
      <c r="H54" s="100">
        <f t="shared" si="3"/>
        <v>1.1821169350072109</v>
      </c>
      <c r="I54" s="12"/>
      <c r="J54" s="142">
        <v>1015128</v>
      </c>
      <c r="K54" s="12"/>
      <c r="L54" s="12"/>
    </row>
    <row r="55" spans="2:27" ht="15" thickBot="1" x14ac:dyDescent="0.25">
      <c r="B55" s="53" t="s">
        <v>180</v>
      </c>
      <c r="C55" s="100">
        <f t="shared" si="1"/>
        <v>2.9603694541078727</v>
      </c>
      <c r="D55" s="100">
        <f t="shared" si="1"/>
        <v>2.1602696016462857</v>
      </c>
      <c r="E55" s="100">
        <f t="shared" si="1"/>
        <v>1.4401797344308569</v>
      </c>
      <c r="F55" s="100">
        <f t="shared" si="1"/>
        <v>2.0002496311539679</v>
      </c>
      <c r="G55" s="100">
        <f t="shared" ref="G55:H55" si="4">+G10/$J55*100000</f>
        <v>1.3601697491846982</v>
      </c>
      <c r="H55" s="100">
        <f t="shared" si="4"/>
        <v>2.4803095426309203</v>
      </c>
      <c r="I55" s="12"/>
      <c r="J55" s="142">
        <v>1249844</v>
      </c>
      <c r="K55" s="12"/>
      <c r="L55" s="12"/>
    </row>
    <row r="56" spans="2:27" ht="15" thickBot="1" x14ac:dyDescent="0.25">
      <c r="B56" s="53" t="s">
        <v>181</v>
      </c>
      <c r="C56" s="100">
        <f t="shared" si="1"/>
        <v>1.7265300376383548</v>
      </c>
      <c r="D56" s="100">
        <f t="shared" si="1"/>
        <v>1.2395600270224088</v>
      </c>
      <c r="E56" s="100">
        <f t="shared" si="1"/>
        <v>1.0624800231620646</v>
      </c>
      <c r="F56" s="100">
        <f t="shared" si="1"/>
        <v>1.0182100221969785</v>
      </c>
      <c r="G56" s="100">
        <f t="shared" ref="G56:H56" si="5">+G11/$J56*100000</f>
        <v>2.3463100511495592</v>
      </c>
      <c r="H56" s="100">
        <f t="shared" si="5"/>
        <v>1.2395600270224088</v>
      </c>
      <c r="I56" s="12"/>
      <c r="J56" s="142">
        <v>2258866</v>
      </c>
      <c r="K56" s="12"/>
      <c r="L56" s="12"/>
    </row>
    <row r="57" spans="2:27" ht="15" thickBot="1" x14ac:dyDescent="0.25">
      <c r="B57" s="53" t="s">
        <v>182</v>
      </c>
      <c r="C57" s="100">
        <f t="shared" si="1"/>
        <v>0.33691416943076669</v>
      </c>
      <c r="D57" s="100">
        <f t="shared" si="1"/>
        <v>0.84228542357691671</v>
      </c>
      <c r="E57" s="100">
        <f t="shared" si="1"/>
        <v>0.33691416943076669</v>
      </c>
      <c r="F57" s="100">
        <f t="shared" si="1"/>
        <v>0.16845708471538334</v>
      </c>
      <c r="G57" s="100">
        <f t="shared" ref="G57:H57" si="6">+G12/$J57*100000</f>
        <v>0.33691416943076669</v>
      </c>
      <c r="H57" s="100">
        <f t="shared" si="6"/>
        <v>0.84228542357691671</v>
      </c>
      <c r="I57" s="12"/>
      <c r="J57" s="142">
        <v>593623</v>
      </c>
      <c r="K57" s="12"/>
      <c r="L57" s="12"/>
    </row>
    <row r="58" spans="2:27" ht="15" thickBot="1" x14ac:dyDescent="0.25">
      <c r="B58" s="53" t="s">
        <v>195</v>
      </c>
      <c r="C58" s="100">
        <f t="shared" si="1"/>
        <v>0.83290959057912617</v>
      </c>
      <c r="D58" s="100">
        <f t="shared" si="1"/>
        <v>0.66632767246330094</v>
      </c>
      <c r="E58" s="100">
        <f t="shared" si="1"/>
        <v>0.66632767246330094</v>
      </c>
      <c r="F58" s="100">
        <f t="shared" si="1"/>
        <v>0.37480931576060678</v>
      </c>
      <c r="G58" s="100">
        <f t="shared" ref="G58:H58" si="7">+G13/$J58*100000</f>
        <v>0.99949150869495151</v>
      </c>
      <c r="H58" s="100">
        <f t="shared" si="7"/>
        <v>0.87455507010808253</v>
      </c>
      <c r="I58" s="12"/>
      <c r="J58" s="142">
        <v>2401221</v>
      </c>
      <c r="K58" s="12"/>
      <c r="L58" s="12"/>
    </row>
    <row r="59" spans="2:27" ht="15" thickBot="1" x14ac:dyDescent="0.25">
      <c r="B59" s="53" t="s">
        <v>184</v>
      </c>
      <c r="C59" s="100">
        <f t="shared" si="1"/>
        <v>2.0222180628279638</v>
      </c>
      <c r="D59" s="100">
        <f t="shared" si="1"/>
        <v>1.316793157190302</v>
      </c>
      <c r="E59" s="100">
        <f t="shared" si="1"/>
        <v>0.51731159746761868</v>
      </c>
      <c r="F59" s="100">
        <f t="shared" si="1"/>
        <v>1.7870764276154099</v>
      </c>
      <c r="G59" s="100">
        <f t="shared" ref="G59:H59" si="8">+G14/$J59*100000</f>
        <v>0.94056654085021574</v>
      </c>
      <c r="H59" s="100">
        <f t="shared" si="8"/>
        <v>1.316793157190302</v>
      </c>
      <c r="I59" s="12"/>
      <c r="J59" s="142">
        <v>2126378</v>
      </c>
      <c r="K59" s="12"/>
      <c r="L59" s="12"/>
    </row>
    <row r="60" spans="2:27" ht="15" thickBot="1" x14ac:dyDescent="0.25">
      <c r="B60" s="53" t="s">
        <v>185</v>
      </c>
      <c r="C60" s="100">
        <f t="shared" si="1"/>
        <v>1.5016999982521195</v>
      </c>
      <c r="D60" s="100">
        <f t="shared" si="1"/>
        <v>1.0831934413621847</v>
      </c>
      <c r="E60" s="100">
        <f t="shared" si="1"/>
        <v>0.68930491723048115</v>
      </c>
      <c r="F60" s="100">
        <f t="shared" si="1"/>
        <v>1.3663008180818466</v>
      </c>
      <c r="G60" s="100">
        <f t="shared" ref="G60:H60" si="9">+G15/$J60*100000</f>
        <v>1.0831934413621847</v>
      </c>
      <c r="H60" s="100">
        <f t="shared" si="9"/>
        <v>1.0955024577413004</v>
      </c>
      <c r="I60" s="12"/>
      <c r="J60" s="142">
        <v>8124126</v>
      </c>
      <c r="K60" s="12"/>
      <c r="L60" s="12"/>
    </row>
    <row r="61" spans="2:27" ht="15" thickBot="1" x14ac:dyDescent="0.25">
      <c r="B61" s="53" t="s">
        <v>196</v>
      </c>
      <c r="C61" s="100">
        <f t="shared" si="1"/>
        <v>1.3271444165375466</v>
      </c>
      <c r="D61" s="100">
        <f t="shared" si="1"/>
        <v>0.92162806703996292</v>
      </c>
      <c r="E61" s="100">
        <f t="shared" si="1"/>
        <v>0.66357220826877328</v>
      </c>
      <c r="F61" s="100">
        <f t="shared" si="1"/>
        <v>0.99535831240315997</v>
      </c>
      <c r="G61" s="100">
        <f t="shared" ref="G61:H61" si="10">+G16/$J61*100000</f>
        <v>1.1796839258111527</v>
      </c>
      <c r="H61" s="100">
        <f t="shared" si="10"/>
        <v>1.0506559964255577</v>
      </c>
      <c r="I61" s="12"/>
      <c r="J61" s="142">
        <v>5425182</v>
      </c>
      <c r="K61" s="12"/>
      <c r="L61" s="12"/>
    </row>
    <row r="62" spans="2:27" ht="15" thickBot="1" x14ac:dyDescent="0.25">
      <c r="B62" s="53" t="s">
        <v>187</v>
      </c>
      <c r="C62" s="100">
        <f t="shared" si="1"/>
        <v>1.1392278882987055</v>
      </c>
      <c r="D62" s="100">
        <f t="shared" si="1"/>
        <v>1.0442922309404801</v>
      </c>
      <c r="E62" s="100">
        <f t="shared" si="1"/>
        <v>0.56961394414935274</v>
      </c>
      <c r="F62" s="100">
        <f t="shared" si="1"/>
        <v>0.47467828679112734</v>
      </c>
      <c r="G62" s="100">
        <f t="shared" ref="G62:H62" si="11">+G17/$J62*100000</f>
        <v>0.66454960150757825</v>
      </c>
      <c r="H62" s="100">
        <f t="shared" si="11"/>
        <v>0.85442091622402905</v>
      </c>
      <c r="I62" s="12"/>
      <c r="J62" s="142">
        <v>1053345</v>
      </c>
      <c r="K62" s="12"/>
      <c r="L62" s="12"/>
    </row>
    <row r="63" spans="2:27" ht="15" thickBot="1" x14ac:dyDescent="0.25">
      <c r="B63" s="53" t="s">
        <v>188</v>
      </c>
      <c r="C63" s="100">
        <f t="shared" si="1"/>
        <v>0.81039038346567871</v>
      </c>
      <c r="D63" s="100">
        <f t="shared" si="1"/>
        <v>0.5525388978175082</v>
      </c>
      <c r="E63" s="100">
        <f t="shared" si="1"/>
        <v>0.40519519173283935</v>
      </c>
      <c r="F63" s="100">
        <f t="shared" si="1"/>
        <v>0.66304667738100975</v>
      </c>
      <c r="G63" s="100">
        <f t="shared" ref="G63:H63" si="12">+G18/$J63*100000</f>
        <v>0.95773408955034756</v>
      </c>
      <c r="H63" s="100">
        <f t="shared" si="12"/>
        <v>0.81039038346567871</v>
      </c>
      <c r="I63" s="12"/>
      <c r="J63" s="142">
        <v>2714741</v>
      </c>
      <c r="K63" s="12"/>
      <c r="L63" s="12"/>
    </row>
    <row r="64" spans="2:27" ht="15" thickBot="1" x14ac:dyDescent="0.25">
      <c r="B64" s="53" t="s">
        <v>189</v>
      </c>
      <c r="C64" s="100">
        <f t="shared" si="1"/>
        <v>0.92776296949374781</v>
      </c>
      <c r="D64" s="100">
        <f t="shared" si="1"/>
        <v>0.46388148474687391</v>
      </c>
      <c r="E64" s="100">
        <f t="shared" si="1"/>
        <v>0.46388148474687391</v>
      </c>
      <c r="F64" s="100">
        <f t="shared" si="1"/>
        <v>0.81530685197935426</v>
      </c>
      <c r="G64" s="100">
        <f t="shared" ref="G64:H64" si="13">+G19/$J64*100000</f>
        <v>0.39359641130037787</v>
      </c>
      <c r="H64" s="100">
        <f t="shared" si="13"/>
        <v>0.52010954350407079</v>
      </c>
      <c r="I64" s="12"/>
      <c r="J64" s="142">
        <v>7113886</v>
      </c>
      <c r="K64" s="12"/>
      <c r="L64" s="12"/>
    </row>
    <row r="65" spans="2:27" ht="15" thickBot="1" x14ac:dyDescent="0.25">
      <c r="B65" s="53" t="s">
        <v>190</v>
      </c>
      <c r="C65" s="100">
        <f t="shared" si="1"/>
        <v>1.0081985445393762</v>
      </c>
      <c r="D65" s="100">
        <f t="shared" si="1"/>
        <v>2.0163970890787524</v>
      </c>
      <c r="E65" s="100">
        <f t="shared" si="1"/>
        <v>0.75614890840453208</v>
      </c>
      <c r="F65" s="100">
        <f t="shared" si="1"/>
        <v>0.94518613550566521</v>
      </c>
      <c r="G65" s="100">
        <f t="shared" ref="G65:H65" si="14">+G20/$J65*100000</f>
        <v>0.94518613550566521</v>
      </c>
      <c r="H65" s="100">
        <f t="shared" si="14"/>
        <v>0.88217372647195413</v>
      </c>
      <c r="I65" s="12"/>
      <c r="J65" s="142">
        <v>1586989</v>
      </c>
      <c r="K65" s="12"/>
      <c r="L65" s="12"/>
    </row>
    <row r="66" spans="2:27" ht="15" thickBot="1" x14ac:dyDescent="0.25">
      <c r="B66" s="53" t="s">
        <v>191</v>
      </c>
      <c r="C66" s="100">
        <f t="shared" si="1"/>
        <v>0.14623004325484679</v>
      </c>
      <c r="D66" s="100">
        <f t="shared" si="1"/>
        <v>0</v>
      </c>
      <c r="E66" s="100">
        <f t="shared" si="1"/>
        <v>0</v>
      </c>
      <c r="F66" s="100">
        <f t="shared" si="1"/>
        <v>0</v>
      </c>
      <c r="G66" s="100">
        <f t="shared" ref="G66:H66" si="15">+G21/$J66*100000</f>
        <v>0</v>
      </c>
      <c r="H66" s="100">
        <f t="shared" si="15"/>
        <v>0</v>
      </c>
      <c r="I66" s="12"/>
      <c r="J66" s="142">
        <v>683854</v>
      </c>
      <c r="K66" s="12"/>
      <c r="L66" s="12"/>
    </row>
    <row r="67" spans="2:27" ht="15" thickBot="1" x14ac:dyDescent="0.25">
      <c r="B67" s="53" t="s">
        <v>192</v>
      </c>
      <c r="C67" s="100">
        <f t="shared" si="1"/>
        <v>0.75813557515509455</v>
      </c>
      <c r="D67" s="100">
        <f t="shared" si="1"/>
        <v>0.75813557515509455</v>
      </c>
      <c r="E67" s="100">
        <f t="shared" si="1"/>
        <v>0.62434694424537196</v>
      </c>
      <c r="F67" s="100">
        <f t="shared" si="1"/>
        <v>0.75813557515509455</v>
      </c>
      <c r="G67" s="100">
        <f t="shared" ref="G67:H67" si="16">+G22/$J67*100000</f>
        <v>0.35676968242592677</v>
      </c>
      <c r="H67" s="100">
        <f t="shared" si="16"/>
        <v>0.31217347212268598</v>
      </c>
      <c r="I67" s="12"/>
      <c r="J67" s="142">
        <v>2242343</v>
      </c>
      <c r="K67" s="12"/>
      <c r="L67" s="12"/>
    </row>
    <row r="68" spans="2:27" ht="15" thickBot="1" x14ac:dyDescent="0.25">
      <c r="B68" s="53" t="s">
        <v>193</v>
      </c>
      <c r="C68" s="100">
        <f t="shared" si="1"/>
        <v>0</v>
      </c>
      <c r="D68" s="100">
        <f t="shared" si="1"/>
        <v>2.4479579440825208</v>
      </c>
      <c r="E68" s="100">
        <f t="shared" si="1"/>
        <v>0.61198948602063019</v>
      </c>
      <c r="F68" s="100">
        <f t="shared" si="1"/>
        <v>0.91798422903094534</v>
      </c>
      <c r="G68" s="100">
        <f t="shared" ref="G68:H68" si="17">+G23/$J68*100000</f>
        <v>0.61198948602063019</v>
      </c>
      <c r="H68" s="100">
        <f t="shared" si="17"/>
        <v>0.3059947430103151</v>
      </c>
      <c r="I68" s="12"/>
      <c r="J68" s="142">
        <v>326803</v>
      </c>
      <c r="K68" s="12"/>
      <c r="L68" s="12"/>
    </row>
    <row r="69" spans="2:27" ht="15" thickBot="1" x14ac:dyDescent="0.25">
      <c r="B69" s="55" t="s">
        <v>194</v>
      </c>
      <c r="C69" s="101">
        <f t="shared" si="1"/>
        <v>1.2050081849977416</v>
      </c>
      <c r="D69" s="101">
        <f t="shared" si="1"/>
        <v>0.99128207110456112</v>
      </c>
      <c r="E69" s="101">
        <f t="shared" si="1"/>
        <v>0.65542674927242028</v>
      </c>
      <c r="F69" s="101">
        <f t="shared" si="1"/>
        <v>0.90375613874830629</v>
      </c>
      <c r="G69" s="101">
        <f t="shared" ref="G69:H69" si="18">+G24/$J69*100000</f>
        <v>0.93632392753202909</v>
      </c>
      <c r="H69" s="101">
        <f t="shared" si="18"/>
        <v>0.90172065194932371</v>
      </c>
      <c r="I69" s="12"/>
      <c r="J69" s="142">
        <v>49128297</v>
      </c>
      <c r="K69" s="12"/>
      <c r="L69" s="12"/>
    </row>
    <row r="70" spans="2:27" ht="13.5" thickBot="1" x14ac:dyDescent="0.25">
      <c r="B70" s="12"/>
      <c r="C70" s="100"/>
      <c r="D70" s="100"/>
      <c r="E70" s="100"/>
      <c r="F70" s="100"/>
      <c r="G70" s="100"/>
      <c r="H70" s="12"/>
      <c r="I70" s="12"/>
      <c r="J70" s="12"/>
      <c r="K70" s="12"/>
      <c r="L70" s="12"/>
      <c r="M70" s="12"/>
      <c r="N70" s="12"/>
      <c r="O70" s="12"/>
      <c r="P70" s="12"/>
      <c r="Q70" s="12"/>
      <c r="R70" s="12"/>
      <c r="S70" s="12"/>
      <c r="T70" s="12"/>
      <c r="U70" s="12"/>
      <c r="V70" s="12"/>
      <c r="W70" s="12"/>
      <c r="X70" s="12"/>
      <c r="Y70" s="12"/>
      <c r="Z70" s="12"/>
      <c r="AA70" s="12"/>
    </row>
    <row r="71" spans="2:27" ht="13.5" thickBot="1" x14ac:dyDescent="0.25">
      <c r="B71" s="12"/>
      <c r="C71" s="100"/>
      <c r="D71" s="100"/>
      <c r="E71" s="100"/>
      <c r="F71" s="100"/>
      <c r="G71" s="100"/>
      <c r="H71" s="12"/>
      <c r="I71" s="12"/>
      <c r="J71" s="12"/>
      <c r="K71" s="12"/>
      <c r="L71" s="12"/>
      <c r="M71" s="12"/>
      <c r="N71" s="12"/>
      <c r="O71" s="12"/>
      <c r="P71" s="12"/>
      <c r="Q71" s="12"/>
      <c r="R71" s="12"/>
      <c r="S71" s="12"/>
      <c r="T71" s="12"/>
      <c r="U71" s="12"/>
      <c r="V71" s="12"/>
      <c r="W71" s="12"/>
      <c r="X71" s="12"/>
      <c r="Y71" s="12"/>
      <c r="Z71" s="12"/>
      <c r="AA71" s="12"/>
    </row>
    <row r="72" spans="2:27" x14ac:dyDescent="0.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row r="73" spans="2:27" x14ac:dyDescent="0.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row>
  </sheetData>
  <phoneticPr fontId="70" type="noConversion"/>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8CB4-DD34-4150-BDFA-655C4246F340}">
  <sheetPr codeName="Hoja32"/>
  <dimension ref="A2:T70"/>
  <sheetViews>
    <sheetView workbookViewId="0"/>
  </sheetViews>
  <sheetFormatPr baseColWidth="10" defaultColWidth="11.42578125" defaultRowHeight="14.25" x14ac:dyDescent="0.2"/>
  <cols>
    <col min="1" max="1" width="6.7109375" style="185" customWidth="1"/>
    <col min="2" max="2" width="32.85546875" style="187" bestFit="1" customWidth="1"/>
    <col min="3" max="15" width="19.42578125" style="187" customWidth="1"/>
    <col min="16" max="16" width="15.85546875" style="187" customWidth="1"/>
    <col min="17" max="17" width="15.5703125" style="187" customWidth="1"/>
    <col min="18" max="18" width="15.85546875" style="187" customWidth="1"/>
    <col min="19" max="19" width="17.140625" style="187" customWidth="1"/>
    <col min="20" max="20" width="13.5703125" style="187" customWidth="1"/>
    <col min="21" max="21" width="12.140625" style="187" customWidth="1"/>
    <col min="22" max="22" width="12.42578125" style="187" customWidth="1"/>
    <col min="23" max="27" width="12.5703125" style="187" customWidth="1"/>
    <col min="28" max="32" width="12.42578125" style="187" customWidth="1"/>
    <col min="33" max="41" width="12.5703125" style="187" customWidth="1"/>
    <col min="42" max="42" width="12.42578125" style="187" customWidth="1"/>
    <col min="43" max="16384" width="11.42578125" style="187"/>
  </cols>
  <sheetData>
    <row r="2" spans="1:20" ht="66.75" customHeight="1" x14ac:dyDescent="0.35">
      <c r="B2" s="186"/>
      <c r="T2" s="188"/>
    </row>
    <row r="3" spans="1:20" ht="39" customHeight="1" x14ac:dyDescent="0.2">
      <c r="B3" s="186"/>
      <c r="C3" s="189"/>
      <c r="D3" s="189"/>
      <c r="E3" s="189"/>
      <c r="F3" s="189"/>
      <c r="G3" s="189"/>
      <c r="H3" s="189"/>
      <c r="I3" s="189"/>
      <c r="J3" s="189"/>
      <c r="K3" s="189"/>
      <c r="L3" s="189"/>
      <c r="M3" s="189"/>
      <c r="N3" s="189"/>
      <c r="O3" s="189"/>
      <c r="P3" s="189"/>
      <c r="Q3" s="189"/>
    </row>
    <row r="4" spans="1:20" ht="28.5" customHeight="1" x14ac:dyDescent="0.2">
      <c r="C4" s="189"/>
      <c r="D4" s="189"/>
      <c r="E4" s="189"/>
      <c r="F4" s="189"/>
      <c r="G4" s="189"/>
      <c r="H4" s="189"/>
      <c r="I4" s="189"/>
      <c r="J4" s="189"/>
      <c r="K4" s="189"/>
      <c r="L4" s="189"/>
      <c r="M4" s="189"/>
      <c r="N4" s="189"/>
      <c r="O4" s="189"/>
      <c r="P4" s="189"/>
      <c r="Q4" s="189"/>
    </row>
    <row r="5" spans="1:20" ht="18.75" customHeight="1" x14ac:dyDescent="0.2">
      <c r="B5" s="185"/>
      <c r="C5" s="185"/>
      <c r="D5" s="185"/>
      <c r="E5" s="185"/>
      <c r="F5" s="185"/>
      <c r="G5" s="185"/>
      <c r="H5" s="185"/>
      <c r="I5" s="185"/>
      <c r="J5" s="185"/>
      <c r="K5" s="185"/>
      <c r="L5" s="185"/>
      <c r="M5" s="185"/>
      <c r="N5" s="185"/>
      <c r="O5" s="185"/>
      <c r="P5" s="185"/>
      <c r="Q5" s="185"/>
    </row>
    <row r="6" spans="1:20" ht="47.25" customHeight="1" x14ac:dyDescent="0.25">
      <c r="B6" s="217"/>
      <c r="C6" s="237" t="s">
        <v>318</v>
      </c>
      <c r="D6" s="236"/>
      <c r="E6" s="222" t="s">
        <v>320</v>
      </c>
      <c r="F6" s="234" t="s">
        <v>319</v>
      </c>
      <c r="G6" s="235"/>
      <c r="H6" s="235"/>
      <c r="I6" s="235"/>
    </row>
    <row r="7" spans="1:20" ht="69.599999999999994" customHeight="1" x14ac:dyDescent="0.2">
      <c r="B7" s="191"/>
      <c r="C7" s="190" t="s">
        <v>312</v>
      </c>
      <c r="D7" s="207" t="s">
        <v>313</v>
      </c>
      <c r="E7" s="221"/>
      <c r="F7" s="190" t="s">
        <v>321</v>
      </c>
      <c r="G7" s="190" t="s">
        <v>322</v>
      </c>
      <c r="H7" s="190" t="s">
        <v>323</v>
      </c>
      <c r="I7" s="192" t="s">
        <v>317</v>
      </c>
    </row>
    <row r="8" spans="1:20" ht="17.100000000000001" customHeight="1" thickBot="1" x14ac:dyDescent="0.25">
      <c r="B8" s="193" t="s">
        <v>177</v>
      </c>
      <c r="C8" s="194">
        <v>190</v>
      </c>
      <c r="D8" s="194">
        <v>189</v>
      </c>
      <c r="E8" s="194">
        <v>89</v>
      </c>
      <c r="F8" s="194">
        <v>1</v>
      </c>
      <c r="G8" s="194">
        <v>0</v>
      </c>
      <c r="H8" s="194">
        <v>1</v>
      </c>
      <c r="I8" s="195">
        <v>12</v>
      </c>
    </row>
    <row r="9" spans="1:20" ht="17.100000000000001" customHeight="1" thickBot="1" x14ac:dyDescent="0.25">
      <c r="B9" s="193" t="s">
        <v>178</v>
      </c>
      <c r="C9" s="194">
        <v>16</v>
      </c>
      <c r="D9" s="194">
        <v>22</v>
      </c>
      <c r="E9" s="194">
        <v>15</v>
      </c>
      <c r="F9" s="194">
        <v>1</v>
      </c>
      <c r="G9" s="194">
        <v>0</v>
      </c>
      <c r="H9" s="194">
        <v>0</v>
      </c>
      <c r="I9" s="194">
        <v>1</v>
      </c>
    </row>
    <row r="10" spans="1:20" ht="17.100000000000001" customHeight="1" thickBot="1" x14ac:dyDescent="0.25">
      <c r="A10" s="197"/>
      <c r="B10" s="193" t="s">
        <v>179</v>
      </c>
      <c r="C10" s="194">
        <v>24</v>
      </c>
      <c r="D10" s="194">
        <v>23</v>
      </c>
      <c r="E10" s="194">
        <v>12</v>
      </c>
      <c r="F10" s="194">
        <v>0</v>
      </c>
      <c r="G10" s="194">
        <v>0</v>
      </c>
      <c r="H10" s="194">
        <v>1</v>
      </c>
      <c r="I10" s="194">
        <v>0</v>
      </c>
    </row>
    <row r="11" spans="1:20" ht="17.100000000000001" customHeight="1" thickBot="1" x14ac:dyDescent="0.25">
      <c r="A11" s="197"/>
      <c r="B11" s="193" t="s">
        <v>180</v>
      </c>
      <c r="C11" s="194">
        <v>59</v>
      </c>
      <c r="D11" s="194">
        <v>53</v>
      </c>
      <c r="E11" s="194">
        <v>34</v>
      </c>
      <c r="F11" s="194">
        <v>0</v>
      </c>
      <c r="G11" s="194">
        <v>0</v>
      </c>
      <c r="H11" s="194">
        <v>0</v>
      </c>
      <c r="I11" s="194">
        <v>30</v>
      </c>
    </row>
    <row r="12" spans="1:20" ht="17.100000000000001" customHeight="1" thickBot="1" x14ac:dyDescent="0.25">
      <c r="A12" s="197"/>
      <c r="B12" s="193" t="s">
        <v>181</v>
      </c>
      <c r="C12" s="194">
        <v>77</v>
      </c>
      <c r="D12" s="194">
        <v>23</v>
      </c>
      <c r="E12" s="194">
        <v>8</v>
      </c>
      <c r="F12" s="194">
        <v>0</v>
      </c>
      <c r="G12" s="194">
        <v>0</v>
      </c>
      <c r="H12" s="194">
        <v>0</v>
      </c>
      <c r="I12" s="194">
        <v>0</v>
      </c>
    </row>
    <row r="13" spans="1:20" ht="17.100000000000001" customHeight="1" thickBot="1" x14ac:dyDescent="0.25">
      <c r="A13" s="197"/>
      <c r="B13" s="193" t="s">
        <v>182</v>
      </c>
      <c r="C13" s="194">
        <v>16</v>
      </c>
      <c r="D13" s="194">
        <v>15</v>
      </c>
      <c r="E13" s="194">
        <v>0</v>
      </c>
      <c r="F13" s="194">
        <v>0</v>
      </c>
      <c r="G13" s="194">
        <v>0</v>
      </c>
      <c r="H13" s="194">
        <v>0</v>
      </c>
      <c r="I13" s="194">
        <v>1</v>
      </c>
    </row>
    <row r="14" spans="1:20" ht="17.100000000000001" customHeight="1" thickBot="1" x14ac:dyDescent="0.25">
      <c r="A14" s="197"/>
      <c r="B14" s="193" t="s">
        <v>183</v>
      </c>
      <c r="C14" s="194">
        <v>53</v>
      </c>
      <c r="D14" s="194">
        <v>64</v>
      </c>
      <c r="E14" s="194">
        <v>36</v>
      </c>
      <c r="F14" s="194">
        <v>0</v>
      </c>
      <c r="G14" s="194">
        <v>0</v>
      </c>
      <c r="H14" s="194">
        <v>0</v>
      </c>
      <c r="I14" s="194">
        <v>6</v>
      </c>
    </row>
    <row r="15" spans="1:20" ht="17.100000000000001" customHeight="1" thickBot="1" x14ac:dyDescent="0.25">
      <c r="B15" s="193" t="s">
        <v>184</v>
      </c>
      <c r="C15" s="194">
        <v>60</v>
      </c>
      <c r="D15" s="194">
        <v>49</v>
      </c>
      <c r="E15" s="194">
        <v>25</v>
      </c>
      <c r="F15" s="194">
        <v>0</v>
      </c>
      <c r="G15" s="194">
        <v>0</v>
      </c>
      <c r="H15" s="194">
        <v>0</v>
      </c>
      <c r="I15" s="194">
        <v>5</v>
      </c>
    </row>
    <row r="16" spans="1:20" ht="17.100000000000001" customHeight="1" thickBot="1" x14ac:dyDescent="0.25">
      <c r="B16" s="193" t="s">
        <v>185</v>
      </c>
      <c r="C16" s="194">
        <v>265</v>
      </c>
      <c r="D16" s="194">
        <v>286</v>
      </c>
      <c r="E16" s="194">
        <v>227</v>
      </c>
      <c r="F16" s="194">
        <v>5</v>
      </c>
      <c r="G16" s="194">
        <v>1</v>
      </c>
      <c r="H16" s="194">
        <v>2</v>
      </c>
      <c r="I16" s="194">
        <v>6</v>
      </c>
    </row>
    <row r="17" spans="2:20" ht="17.100000000000001" customHeight="1" thickBot="1" x14ac:dyDescent="0.25">
      <c r="B17" s="193" t="s">
        <v>186</v>
      </c>
      <c r="C17" s="194">
        <v>134</v>
      </c>
      <c r="D17" s="194">
        <v>219</v>
      </c>
      <c r="E17" s="194">
        <v>91</v>
      </c>
      <c r="F17" s="194">
        <v>1</v>
      </c>
      <c r="G17" s="194">
        <v>0</v>
      </c>
      <c r="H17" s="194">
        <v>2</v>
      </c>
      <c r="I17" s="194">
        <v>5</v>
      </c>
    </row>
    <row r="18" spans="2:20" ht="17.100000000000001" customHeight="1" thickBot="1" x14ac:dyDescent="0.25">
      <c r="B18" s="193" t="s">
        <v>187</v>
      </c>
      <c r="C18" s="194">
        <v>19</v>
      </c>
      <c r="D18" s="194">
        <v>18</v>
      </c>
      <c r="E18" s="194">
        <v>17</v>
      </c>
      <c r="F18" s="194">
        <v>0</v>
      </c>
      <c r="G18" s="194">
        <v>0</v>
      </c>
      <c r="H18" s="194">
        <v>0</v>
      </c>
      <c r="I18" s="194">
        <v>5</v>
      </c>
    </row>
    <row r="19" spans="2:20" ht="17.100000000000001" customHeight="1" thickBot="1" x14ac:dyDescent="0.25">
      <c r="B19" s="193" t="s">
        <v>188</v>
      </c>
      <c r="C19" s="194">
        <v>31</v>
      </c>
      <c r="D19" s="194">
        <v>39</v>
      </c>
      <c r="E19" s="194">
        <v>9</v>
      </c>
      <c r="F19" s="194">
        <v>0</v>
      </c>
      <c r="G19" s="194">
        <v>0</v>
      </c>
      <c r="H19" s="194">
        <v>0</v>
      </c>
      <c r="I19" s="194">
        <v>1</v>
      </c>
    </row>
    <row r="20" spans="2:20" ht="17.100000000000001" customHeight="1" thickBot="1" x14ac:dyDescent="0.25">
      <c r="B20" s="193" t="s">
        <v>189</v>
      </c>
      <c r="C20" s="194">
        <v>56</v>
      </c>
      <c r="D20" s="194">
        <v>64</v>
      </c>
      <c r="E20" s="194">
        <v>30</v>
      </c>
      <c r="F20" s="194">
        <v>0</v>
      </c>
      <c r="G20" s="194">
        <v>0</v>
      </c>
      <c r="H20" s="194">
        <v>0</v>
      </c>
      <c r="I20" s="194">
        <v>12</v>
      </c>
    </row>
    <row r="21" spans="2:20" ht="17.100000000000001" customHeight="1" thickBot="1" x14ac:dyDescent="0.25">
      <c r="B21" s="193" t="s">
        <v>190</v>
      </c>
      <c r="C21" s="194">
        <v>37</v>
      </c>
      <c r="D21" s="194">
        <v>70</v>
      </c>
      <c r="E21" s="194">
        <v>37</v>
      </c>
      <c r="F21" s="194">
        <v>5</v>
      </c>
      <c r="G21" s="194">
        <v>0</v>
      </c>
      <c r="H21" s="194">
        <v>0</v>
      </c>
      <c r="I21" s="194">
        <v>18</v>
      </c>
    </row>
    <row r="22" spans="2:20" ht="23.45" customHeight="1" thickBot="1" x14ac:dyDescent="0.25">
      <c r="B22" s="193" t="s">
        <v>191</v>
      </c>
      <c r="C22" s="194">
        <v>8</v>
      </c>
      <c r="D22" s="194">
        <v>10</v>
      </c>
      <c r="E22" s="194">
        <v>2</v>
      </c>
      <c r="F22" s="194">
        <v>0</v>
      </c>
      <c r="G22" s="194">
        <v>0</v>
      </c>
      <c r="H22" s="194">
        <v>0</v>
      </c>
      <c r="I22" s="194">
        <v>0</v>
      </c>
    </row>
    <row r="23" spans="2:20" ht="17.100000000000001" customHeight="1" thickBot="1" x14ac:dyDescent="0.25">
      <c r="B23" s="193" t="s">
        <v>192</v>
      </c>
      <c r="C23" s="194">
        <v>56</v>
      </c>
      <c r="D23" s="194">
        <v>54</v>
      </c>
      <c r="E23" s="194">
        <v>41</v>
      </c>
      <c r="F23" s="194">
        <v>0</v>
      </c>
      <c r="G23" s="194">
        <v>0</v>
      </c>
      <c r="H23" s="194">
        <v>2</v>
      </c>
      <c r="I23" s="194">
        <v>31</v>
      </c>
    </row>
    <row r="24" spans="2:20" ht="15" thickBot="1" x14ac:dyDescent="0.25">
      <c r="B24" s="193" t="s">
        <v>193</v>
      </c>
      <c r="C24" s="194">
        <v>10</v>
      </c>
      <c r="D24" s="194">
        <v>7</v>
      </c>
      <c r="E24" s="194">
        <v>10</v>
      </c>
      <c r="F24" s="194">
        <v>1</v>
      </c>
      <c r="G24" s="194">
        <v>0</v>
      </c>
      <c r="H24" s="194">
        <v>0</v>
      </c>
      <c r="I24" s="194">
        <v>0</v>
      </c>
      <c r="N24" s="198"/>
    </row>
    <row r="25" spans="2:20" ht="15" thickBot="1" x14ac:dyDescent="0.25">
      <c r="B25" s="199" t="s">
        <v>194</v>
      </c>
      <c r="C25" s="200">
        <v>1111</v>
      </c>
      <c r="D25" s="200">
        <v>1205</v>
      </c>
      <c r="E25" s="200">
        <v>683</v>
      </c>
      <c r="F25" s="200">
        <v>14</v>
      </c>
      <c r="G25" s="200">
        <v>1</v>
      </c>
      <c r="H25" s="200">
        <v>8</v>
      </c>
      <c r="I25" s="200">
        <v>133</v>
      </c>
    </row>
    <row r="26" spans="2:20" x14ac:dyDescent="0.2">
      <c r="G26" s="219"/>
      <c r="H26" s="219"/>
      <c r="I26" s="219"/>
      <c r="J26" s="219"/>
      <c r="K26" s="219"/>
      <c r="L26" s="220"/>
    </row>
    <row r="27" spans="2:20" ht="50.25" customHeight="1" thickBot="1" x14ac:dyDescent="0.25">
      <c r="B27" s="216"/>
      <c r="K27" s="185"/>
      <c r="L27" s="185"/>
      <c r="M27" s="185"/>
    </row>
    <row r="28" spans="2:20" ht="15" thickBot="1" x14ac:dyDescent="0.25">
      <c r="B28" s="193"/>
      <c r="C28" s="201"/>
      <c r="D28" s="201"/>
      <c r="E28" s="201"/>
      <c r="F28" s="201"/>
    </row>
    <row r="29" spans="2:20" ht="40.5" customHeight="1" x14ac:dyDescent="0.35">
      <c r="B29" s="186"/>
      <c r="T29" s="188"/>
    </row>
    <row r="30" spans="2:20" ht="27.95" customHeight="1" x14ac:dyDescent="0.2">
      <c r="B30" s="186"/>
      <c r="C30" s="189"/>
      <c r="D30" s="189"/>
      <c r="E30" s="189"/>
      <c r="F30" s="189"/>
      <c r="G30" s="189"/>
      <c r="H30" s="189"/>
      <c r="I30" s="189"/>
      <c r="J30" s="189"/>
      <c r="K30" s="189"/>
      <c r="L30" s="189"/>
      <c r="M30" s="189"/>
      <c r="N30" s="189"/>
      <c r="O30" s="189"/>
      <c r="P30" s="189"/>
      <c r="Q30" s="189"/>
    </row>
    <row r="31" spans="2:20" ht="62.25" customHeight="1" x14ac:dyDescent="0.2">
      <c r="C31" s="189"/>
      <c r="D31" s="189"/>
      <c r="E31" s="189"/>
      <c r="F31" s="189"/>
      <c r="G31" s="189"/>
      <c r="H31" s="189"/>
      <c r="I31" s="189"/>
      <c r="J31" s="189"/>
      <c r="K31" s="189"/>
      <c r="L31" s="189"/>
      <c r="M31" s="189"/>
      <c r="N31" s="189"/>
      <c r="O31" s="189"/>
      <c r="P31" s="189"/>
      <c r="Q31" s="189"/>
    </row>
    <row r="32" spans="2:20" ht="18.75" customHeight="1" x14ac:dyDescent="0.2">
      <c r="B32" s="185"/>
      <c r="C32" s="185"/>
      <c r="D32" s="185"/>
      <c r="E32" s="185"/>
      <c r="F32" s="185"/>
      <c r="G32" s="185"/>
      <c r="H32" s="185"/>
      <c r="I32" s="185"/>
      <c r="J32" s="185"/>
      <c r="K32" s="185"/>
      <c r="L32" s="185"/>
      <c r="M32" s="185"/>
      <c r="N32" s="185"/>
      <c r="O32" s="185"/>
      <c r="P32" s="185"/>
      <c r="Q32" s="185"/>
    </row>
    <row r="33" spans="1:8" ht="38.25" customHeight="1" x14ac:dyDescent="0.25">
      <c r="B33" s="218"/>
      <c r="C33" s="234" t="s">
        <v>318</v>
      </c>
      <c r="D33" s="236"/>
      <c r="E33" s="234" t="s">
        <v>319</v>
      </c>
      <c r="F33" s="237"/>
      <c r="G33" s="237"/>
      <c r="H33" s="236"/>
    </row>
    <row r="34" spans="1:8" ht="69.599999999999994" customHeight="1" x14ac:dyDescent="0.2">
      <c r="B34" s="191"/>
      <c r="C34" s="202" t="s">
        <v>312</v>
      </c>
      <c r="D34" s="202" t="s">
        <v>313</v>
      </c>
      <c r="E34" s="202" t="s">
        <v>314</v>
      </c>
      <c r="F34" s="202" t="s">
        <v>315</v>
      </c>
      <c r="G34" s="202" t="s">
        <v>316</v>
      </c>
      <c r="H34" s="202" t="s">
        <v>317</v>
      </c>
    </row>
    <row r="35" spans="1:8" ht="17.100000000000001" customHeight="1" thickBot="1" x14ac:dyDescent="0.25">
      <c r="B35" s="193" t="s">
        <v>177</v>
      </c>
      <c r="C35" s="195">
        <v>56</v>
      </c>
      <c r="D35" s="195">
        <v>73</v>
      </c>
      <c r="E35" s="203">
        <v>0</v>
      </c>
      <c r="F35" s="203">
        <v>0</v>
      </c>
      <c r="G35" s="203">
        <v>0</v>
      </c>
      <c r="H35" s="203">
        <v>1</v>
      </c>
    </row>
    <row r="36" spans="1:8" ht="17.100000000000001" customHeight="1" thickBot="1" x14ac:dyDescent="0.25">
      <c r="B36" s="193" t="s">
        <v>178</v>
      </c>
      <c r="C36" s="194">
        <v>6</v>
      </c>
      <c r="D36" s="194">
        <v>6</v>
      </c>
      <c r="E36" s="196">
        <v>2</v>
      </c>
      <c r="F36" s="196">
        <v>0</v>
      </c>
      <c r="G36" s="196">
        <v>0</v>
      </c>
      <c r="H36" s="196">
        <v>1</v>
      </c>
    </row>
    <row r="37" spans="1:8" ht="17.100000000000001" customHeight="1" thickBot="1" x14ac:dyDescent="0.25">
      <c r="A37" s="197"/>
      <c r="B37" s="193" t="s">
        <v>179</v>
      </c>
      <c r="C37" s="194">
        <v>56</v>
      </c>
      <c r="D37" s="194">
        <v>47</v>
      </c>
      <c r="E37" s="196">
        <v>0</v>
      </c>
      <c r="F37" s="196">
        <v>0</v>
      </c>
      <c r="G37" s="196">
        <v>0</v>
      </c>
      <c r="H37" s="196">
        <v>0</v>
      </c>
    </row>
    <row r="38" spans="1:8" ht="17.100000000000001" customHeight="1" thickBot="1" x14ac:dyDescent="0.25">
      <c r="A38" s="197"/>
      <c r="B38" s="193" t="s">
        <v>180</v>
      </c>
      <c r="C38" s="194">
        <v>3</v>
      </c>
      <c r="D38" s="194">
        <v>4</v>
      </c>
      <c r="E38" s="196">
        <v>0</v>
      </c>
      <c r="F38" s="196">
        <v>0</v>
      </c>
      <c r="G38" s="196">
        <v>0</v>
      </c>
      <c r="H38" s="196">
        <v>0</v>
      </c>
    </row>
    <row r="39" spans="1:8" ht="17.100000000000001" customHeight="1" thickBot="1" x14ac:dyDescent="0.25">
      <c r="A39" s="197"/>
      <c r="B39" s="193" t="s">
        <v>181</v>
      </c>
      <c r="C39" s="194">
        <v>6</v>
      </c>
      <c r="D39" s="194">
        <v>12</v>
      </c>
      <c r="E39" s="196">
        <v>0</v>
      </c>
      <c r="F39" s="196">
        <v>0</v>
      </c>
      <c r="G39" s="196">
        <v>0</v>
      </c>
      <c r="H39" s="196">
        <v>0</v>
      </c>
    </row>
    <row r="40" spans="1:8" ht="17.100000000000001" customHeight="1" thickBot="1" x14ac:dyDescent="0.25">
      <c r="A40" s="197"/>
      <c r="B40" s="193" t="s">
        <v>182</v>
      </c>
      <c r="C40" s="194">
        <v>15</v>
      </c>
      <c r="D40" s="194">
        <v>15</v>
      </c>
      <c r="E40" s="196">
        <v>0</v>
      </c>
      <c r="F40" s="196">
        <v>0</v>
      </c>
      <c r="G40" s="196">
        <v>0</v>
      </c>
      <c r="H40" s="196">
        <v>3</v>
      </c>
    </row>
    <row r="41" spans="1:8" ht="17.100000000000001" customHeight="1" thickBot="1" x14ac:dyDescent="0.25">
      <c r="A41" s="197"/>
      <c r="B41" s="193" t="s">
        <v>183</v>
      </c>
      <c r="C41" s="194">
        <v>20</v>
      </c>
      <c r="D41" s="194">
        <v>17</v>
      </c>
      <c r="E41" s="196">
        <v>0</v>
      </c>
      <c r="F41" s="196">
        <v>0</v>
      </c>
      <c r="G41" s="196">
        <v>0</v>
      </c>
      <c r="H41" s="196">
        <v>0</v>
      </c>
    </row>
    <row r="42" spans="1:8" ht="17.100000000000001" customHeight="1" thickBot="1" x14ac:dyDescent="0.25">
      <c r="B42" s="193" t="s">
        <v>184</v>
      </c>
      <c r="C42" s="194">
        <v>38</v>
      </c>
      <c r="D42" s="194">
        <v>25</v>
      </c>
      <c r="E42" s="196">
        <v>0</v>
      </c>
      <c r="F42" s="196">
        <v>0</v>
      </c>
      <c r="G42" s="196">
        <v>0</v>
      </c>
      <c r="H42" s="196">
        <v>1</v>
      </c>
    </row>
    <row r="43" spans="1:8" ht="17.100000000000001" customHeight="1" thickBot="1" x14ac:dyDescent="0.25">
      <c r="B43" s="193" t="s">
        <v>185</v>
      </c>
      <c r="C43" s="194">
        <v>39</v>
      </c>
      <c r="D43" s="194">
        <v>51</v>
      </c>
      <c r="E43" s="196">
        <v>0</v>
      </c>
      <c r="F43" s="196">
        <v>0</v>
      </c>
      <c r="G43" s="196">
        <v>0</v>
      </c>
      <c r="H43" s="196">
        <v>0</v>
      </c>
    </row>
    <row r="44" spans="1:8" ht="17.100000000000001" customHeight="1" thickBot="1" x14ac:dyDescent="0.25">
      <c r="B44" s="193" t="s">
        <v>186</v>
      </c>
      <c r="C44" s="194">
        <v>243</v>
      </c>
      <c r="D44" s="194">
        <v>175</v>
      </c>
      <c r="E44" s="196">
        <v>0</v>
      </c>
      <c r="F44" s="196">
        <v>3</v>
      </c>
      <c r="G44" s="196">
        <v>2</v>
      </c>
      <c r="H44" s="196">
        <v>1</v>
      </c>
    </row>
    <row r="45" spans="1:8" ht="17.100000000000001" customHeight="1" thickBot="1" x14ac:dyDescent="0.25">
      <c r="B45" s="193" t="s">
        <v>187</v>
      </c>
      <c r="C45" s="194">
        <v>10</v>
      </c>
      <c r="D45" s="194">
        <v>11</v>
      </c>
      <c r="E45" s="196">
        <v>0</v>
      </c>
      <c r="F45" s="196">
        <v>0</v>
      </c>
      <c r="G45" s="196">
        <v>2</v>
      </c>
      <c r="H45" s="196">
        <v>0</v>
      </c>
    </row>
    <row r="46" spans="1:8" ht="17.100000000000001" customHeight="1" thickBot="1" x14ac:dyDescent="0.25">
      <c r="B46" s="193" t="s">
        <v>188</v>
      </c>
      <c r="C46" s="194">
        <v>9</v>
      </c>
      <c r="D46" s="194">
        <v>21</v>
      </c>
      <c r="E46" s="196">
        <v>0</v>
      </c>
      <c r="F46" s="196">
        <v>0</v>
      </c>
      <c r="G46" s="196">
        <v>0</v>
      </c>
      <c r="H46" s="196">
        <v>0</v>
      </c>
    </row>
    <row r="47" spans="1:8" ht="17.100000000000001" customHeight="1" thickBot="1" x14ac:dyDescent="0.25">
      <c r="B47" s="193" t="s">
        <v>189</v>
      </c>
      <c r="C47" s="194">
        <v>12</v>
      </c>
      <c r="D47" s="194">
        <v>14</v>
      </c>
      <c r="E47" s="196">
        <v>0</v>
      </c>
      <c r="F47" s="196">
        <v>0</v>
      </c>
      <c r="G47" s="196">
        <v>0</v>
      </c>
      <c r="H47" s="196">
        <v>0</v>
      </c>
    </row>
    <row r="48" spans="1:8" ht="17.100000000000001" customHeight="1" thickBot="1" x14ac:dyDescent="0.25">
      <c r="B48" s="193" t="s">
        <v>190</v>
      </c>
      <c r="C48" s="194">
        <v>10</v>
      </c>
      <c r="D48" s="194">
        <v>9</v>
      </c>
      <c r="E48" s="196">
        <v>3</v>
      </c>
      <c r="F48" s="196">
        <v>0</v>
      </c>
      <c r="G48" s="196">
        <v>0</v>
      </c>
      <c r="H48" s="196">
        <v>9</v>
      </c>
    </row>
    <row r="49" spans="2:17" ht="23.45" customHeight="1" thickBot="1" x14ac:dyDescent="0.25">
      <c r="B49" s="193" t="s">
        <v>191</v>
      </c>
      <c r="C49" s="194">
        <v>1</v>
      </c>
      <c r="D49" s="194">
        <v>3</v>
      </c>
      <c r="E49" s="196">
        <v>0</v>
      </c>
      <c r="F49" s="196">
        <v>0</v>
      </c>
      <c r="G49" s="196">
        <v>0</v>
      </c>
      <c r="H49" s="196">
        <v>0</v>
      </c>
    </row>
    <row r="50" spans="2:17" ht="17.100000000000001" customHeight="1" thickBot="1" x14ac:dyDescent="0.25">
      <c r="B50" s="193" t="s">
        <v>192</v>
      </c>
      <c r="C50" s="194">
        <v>3</v>
      </c>
      <c r="D50" s="194">
        <v>4</v>
      </c>
      <c r="E50" s="196">
        <v>0</v>
      </c>
      <c r="F50" s="196">
        <v>0</v>
      </c>
      <c r="G50" s="196">
        <v>0</v>
      </c>
      <c r="H50" s="196">
        <v>0</v>
      </c>
    </row>
    <row r="51" spans="2:17" ht="15" thickBot="1" x14ac:dyDescent="0.25">
      <c r="B51" s="193" t="s">
        <v>193</v>
      </c>
      <c r="C51" s="194">
        <v>2</v>
      </c>
      <c r="D51" s="194">
        <v>1</v>
      </c>
      <c r="E51" s="196">
        <v>0</v>
      </c>
      <c r="F51" s="196">
        <v>0</v>
      </c>
      <c r="G51" s="196">
        <v>0</v>
      </c>
      <c r="H51" s="196">
        <v>0</v>
      </c>
      <c r="I51" s="204"/>
      <c r="J51" s="204"/>
      <c r="Q51" s="198"/>
    </row>
    <row r="52" spans="2:17" ht="15" thickBot="1" x14ac:dyDescent="0.25">
      <c r="B52" s="199" t="s">
        <v>194</v>
      </c>
      <c r="C52" s="200">
        <f>SUM(C35:C51)</f>
        <v>529</v>
      </c>
      <c r="D52" s="200">
        <f>SUM(D35:D51)</f>
        <v>488</v>
      </c>
      <c r="E52" s="200">
        <v>5</v>
      </c>
      <c r="F52" s="200">
        <v>3</v>
      </c>
      <c r="G52" s="200">
        <v>4</v>
      </c>
      <c r="H52" s="200">
        <v>16</v>
      </c>
    </row>
    <row r="53" spans="2:17" ht="15" thickBot="1" x14ac:dyDescent="0.25">
      <c r="B53" s="193"/>
      <c r="C53" s="214"/>
      <c r="D53" s="214"/>
      <c r="E53" s="205"/>
      <c r="F53" s="205"/>
      <c r="G53" s="205"/>
      <c r="H53" s="205"/>
      <c r="I53" s="205"/>
      <c r="J53" s="205"/>
      <c r="K53" s="185"/>
      <c r="L53" s="185"/>
      <c r="M53" s="185"/>
    </row>
    <row r="54" spans="2:17" ht="50.25" customHeight="1" thickBot="1" x14ac:dyDescent="0.25">
      <c r="B54" s="216"/>
      <c r="C54" s="216"/>
      <c r="D54" s="216"/>
      <c r="E54" s="216"/>
      <c r="F54" s="216"/>
      <c r="G54" s="214"/>
      <c r="H54" s="214"/>
      <c r="I54" s="214"/>
      <c r="J54" s="214"/>
      <c r="K54" s="185"/>
      <c r="L54" s="185"/>
      <c r="M54" s="185"/>
    </row>
    <row r="55" spans="2:17" ht="15" thickBot="1" x14ac:dyDescent="0.25">
      <c r="C55" s="205"/>
      <c r="D55" s="205"/>
      <c r="E55" s="205"/>
      <c r="F55" s="205"/>
      <c r="G55" s="205"/>
      <c r="H55" s="205"/>
      <c r="I55" s="205"/>
      <c r="J55" s="205"/>
      <c r="K55" s="185"/>
      <c r="L55" s="185"/>
      <c r="M55" s="185"/>
    </row>
    <row r="56" spans="2:17" ht="15" thickBot="1" x14ac:dyDescent="0.25">
      <c r="C56" s="205"/>
    </row>
    <row r="57" spans="2:17" ht="15" thickBot="1" x14ac:dyDescent="0.25">
      <c r="C57" s="205"/>
    </row>
    <row r="58" spans="2:17" ht="15" thickBot="1" x14ac:dyDescent="0.25">
      <c r="C58" s="205"/>
    </row>
    <row r="59" spans="2:17" ht="15" thickBot="1" x14ac:dyDescent="0.25">
      <c r="C59" s="205"/>
    </row>
    <row r="60" spans="2:17" ht="15" thickBot="1" x14ac:dyDescent="0.25">
      <c r="C60" s="205"/>
    </row>
    <row r="61" spans="2:17" ht="15" thickBot="1" x14ac:dyDescent="0.25">
      <c r="C61" s="205"/>
    </row>
    <row r="62" spans="2:17" ht="15" thickBot="1" x14ac:dyDescent="0.25">
      <c r="C62" s="205"/>
    </row>
    <row r="63" spans="2:17" ht="15" thickBot="1" x14ac:dyDescent="0.25">
      <c r="C63" s="205"/>
    </row>
    <row r="64" spans="2:17" ht="15" thickBot="1" x14ac:dyDescent="0.25">
      <c r="C64" s="205"/>
    </row>
    <row r="69" spans="3:10" x14ac:dyDescent="0.2">
      <c r="G69" s="206"/>
      <c r="H69" s="206"/>
      <c r="I69" s="206"/>
      <c r="J69" s="206"/>
    </row>
    <row r="70" spans="3:10" x14ac:dyDescent="0.2">
      <c r="C70" s="206"/>
      <c r="D70" s="206"/>
      <c r="E70" s="206"/>
      <c r="F70" s="206"/>
    </row>
  </sheetData>
  <mergeCells count="4">
    <mergeCell ref="F6:I6"/>
    <mergeCell ref="C33:D33"/>
    <mergeCell ref="E33:H33"/>
    <mergeCell ref="C6:D6"/>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C0CA-2676-43F9-AC73-C45BAA621CFE}">
  <sheetPr codeName="Hoja14"/>
  <dimension ref="A2:AA60"/>
  <sheetViews>
    <sheetView zoomScale="110" zoomScaleNormal="110" workbookViewId="0">
      <pane ySplit="6" topLeftCell="A7" activePane="bottomLeft" state="frozenSplit"/>
      <selection pane="bottomLeft"/>
    </sheetView>
  </sheetViews>
  <sheetFormatPr baseColWidth="10" defaultColWidth="11.42578125" defaultRowHeight="12.75" x14ac:dyDescent="0.2"/>
  <cols>
    <col min="1" max="1" width="6.7109375" style="12" customWidth="1"/>
    <col min="2" max="2" width="32.85546875" bestFit="1" customWidth="1"/>
    <col min="3" max="16" width="15.85546875" customWidth="1"/>
    <col min="17" max="19" width="15.5703125" customWidth="1"/>
    <col min="20" max="20" width="14.5703125" customWidth="1"/>
    <col min="21" max="21" width="12.5703125" customWidth="1"/>
    <col min="22" max="26" width="15.5703125" customWidth="1"/>
    <col min="27" max="35" width="12.5703125" customWidth="1"/>
    <col min="36" max="36" width="12.42578125" customWidth="1"/>
  </cols>
  <sheetData>
    <row r="2" spans="1:27" ht="51" customHeight="1" x14ac:dyDescent="0.2">
      <c r="B2" s="10"/>
    </row>
    <row r="3" spans="1:27" ht="27.95" customHeight="1" x14ac:dyDescent="0.2">
      <c r="B3" s="10"/>
      <c r="C3" s="51"/>
      <c r="D3" s="51"/>
      <c r="E3" s="51"/>
      <c r="F3" s="51"/>
      <c r="G3" s="51"/>
      <c r="H3" s="51"/>
      <c r="I3" s="51"/>
      <c r="J3" s="51"/>
      <c r="K3" s="51"/>
      <c r="L3" s="51"/>
      <c r="M3" s="51"/>
      <c r="N3" s="51"/>
      <c r="O3" s="51"/>
      <c r="P3" s="51"/>
      <c r="Q3" s="51"/>
    </row>
    <row r="4" spans="1:27" ht="15" x14ac:dyDescent="0.2">
      <c r="C4" s="51"/>
      <c r="D4" s="51"/>
      <c r="E4" s="51"/>
      <c r="F4" s="51"/>
      <c r="G4" s="51"/>
      <c r="H4" s="51"/>
      <c r="I4" s="51"/>
      <c r="J4" s="51"/>
      <c r="K4" s="51"/>
      <c r="L4" s="51"/>
      <c r="M4" s="51"/>
      <c r="N4" s="51"/>
      <c r="O4" s="51"/>
      <c r="P4" s="51"/>
      <c r="Q4" s="51"/>
    </row>
    <row r="5" spans="1:27" ht="18.75" customHeight="1" x14ac:dyDescent="0.2">
      <c r="B5" s="12"/>
      <c r="C5" s="12"/>
      <c r="D5" s="12"/>
      <c r="E5" s="12"/>
      <c r="F5" s="12"/>
      <c r="G5" s="12"/>
      <c r="H5" s="12"/>
      <c r="I5" s="12"/>
      <c r="J5" s="12"/>
      <c r="K5" s="12"/>
      <c r="L5" s="12"/>
      <c r="M5" s="12"/>
      <c r="N5" s="12"/>
      <c r="O5" s="12"/>
      <c r="P5" s="12"/>
      <c r="Q5" s="12"/>
      <c r="V5" s="176"/>
    </row>
    <row r="6" spans="1:27" ht="91.9" customHeight="1" x14ac:dyDescent="0.2">
      <c r="B6" s="93"/>
      <c r="C6" s="38" t="s">
        <v>234</v>
      </c>
      <c r="D6" s="38" t="s">
        <v>235</v>
      </c>
      <c r="E6" s="38" t="s">
        <v>236</v>
      </c>
      <c r="F6" s="38" t="s">
        <v>237</v>
      </c>
      <c r="G6" s="38" t="s">
        <v>238</v>
      </c>
      <c r="H6" s="38" t="s">
        <v>239</v>
      </c>
      <c r="I6" s="38" t="s">
        <v>240</v>
      </c>
      <c r="J6" s="38" t="s">
        <v>241</v>
      </c>
      <c r="K6" s="38" t="s">
        <v>242</v>
      </c>
      <c r="L6" s="38" t="s">
        <v>243</v>
      </c>
      <c r="M6" s="38" t="s">
        <v>244</v>
      </c>
      <c r="N6" s="38" t="s">
        <v>245</v>
      </c>
      <c r="O6" s="38" t="s">
        <v>246</v>
      </c>
      <c r="P6" s="38" t="s">
        <v>247</v>
      </c>
      <c r="Q6" s="38" t="s">
        <v>248</v>
      </c>
      <c r="R6" s="38" t="s">
        <v>249</v>
      </c>
      <c r="S6" s="38" t="s">
        <v>250</v>
      </c>
      <c r="T6" s="38" t="s">
        <v>251</v>
      </c>
      <c r="U6" s="38" t="s">
        <v>252</v>
      </c>
      <c r="V6" s="38" t="s">
        <v>305</v>
      </c>
      <c r="W6" s="38" t="s">
        <v>306</v>
      </c>
      <c r="X6" s="38" t="s">
        <v>307</v>
      </c>
      <c r="Y6" s="38" t="s">
        <v>308</v>
      </c>
      <c r="Z6" s="38" t="s">
        <v>253</v>
      </c>
    </row>
    <row r="7" spans="1:27" ht="17.100000000000001" customHeight="1" thickBot="1" x14ac:dyDescent="0.25">
      <c r="B7" s="53" t="s">
        <v>254</v>
      </c>
      <c r="C7" s="114">
        <v>290</v>
      </c>
      <c r="D7" s="92">
        <v>0</v>
      </c>
      <c r="E7" s="92">
        <v>17</v>
      </c>
      <c r="F7" s="104">
        <v>307</v>
      </c>
      <c r="G7" s="165">
        <v>174</v>
      </c>
      <c r="H7" s="167">
        <v>0</v>
      </c>
      <c r="I7" s="165">
        <v>19</v>
      </c>
      <c r="J7" s="165">
        <v>0</v>
      </c>
      <c r="K7" s="165">
        <v>171</v>
      </c>
      <c r="L7" s="166">
        <v>21</v>
      </c>
      <c r="M7" s="166">
        <v>5</v>
      </c>
      <c r="N7" s="166">
        <v>26</v>
      </c>
      <c r="O7" s="165">
        <v>10</v>
      </c>
      <c r="P7" s="165">
        <v>0</v>
      </c>
      <c r="Q7" s="165">
        <v>10</v>
      </c>
      <c r="R7" s="92">
        <v>878</v>
      </c>
      <c r="S7" s="92">
        <v>446</v>
      </c>
      <c r="T7" s="106">
        <v>202</v>
      </c>
      <c r="U7" s="92">
        <v>3483</v>
      </c>
      <c r="V7" s="114">
        <v>76</v>
      </c>
      <c r="W7" s="114">
        <v>32</v>
      </c>
      <c r="X7" s="114">
        <v>36</v>
      </c>
      <c r="Y7" s="114">
        <v>8</v>
      </c>
      <c r="Z7" s="114">
        <v>11</v>
      </c>
      <c r="AA7" s="176"/>
    </row>
    <row r="8" spans="1:27" ht="17.100000000000001" customHeight="1" thickBot="1" x14ac:dyDescent="0.25">
      <c r="B8" s="53" t="s">
        <v>255</v>
      </c>
      <c r="C8" s="114">
        <v>579</v>
      </c>
      <c r="D8" s="92">
        <v>0</v>
      </c>
      <c r="E8" s="92">
        <v>38</v>
      </c>
      <c r="F8" s="104">
        <v>617</v>
      </c>
      <c r="G8" s="165">
        <v>227</v>
      </c>
      <c r="H8" s="165">
        <v>0</v>
      </c>
      <c r="I8" s="165">
        <v>42</v>
      </c>
      <c r="J8" s="165">
        <v>1</v>
      </c>
      <c r="K8" s="165">
        <v>201</v>
      </c>
      <c r="L8" s="166">
        <v>35</v>
      </c>
      <c r="M8" s="166">
        <v>12</v>
      </c>
      <c r="N8" s="166">
        <v>47</v>
      </c>
      <c r="O8" s="165">
        <v>20</v>
      </c>
      <c r="P8" s="165">
        <v>2</v>
      </c>
      <c r="Q8" s="165">
        <v>18</v>
      </c>
      <c r="R8" s="92">
        <v>876</v>
      </c>
      <c r="S8" s="92">
        <v>939</v>
      </c>
      <c r="T8" s="106">
        <v>264</v>
      </c>
      <c r="U8" s="92">
        <v>4954</v>
      </c>
      <c r="V8" s="114">
        <v>173</v>
      </c>
      <c r="W8" s="114">
        <v>77</v>
      </c>
      <c r="X8" s="114">
        <v>82</v>
      </c>
      <c r="Y8" s="114">
        <v>14</v>
      </c>
      <c r="Z8" s="114">
        <v>22</v>
      </c>
      <c r="AA8" s="176"/>
    </row>
    <row r="9" spans="1:27" ht="17.100000000000001" customHeight="1" thickBot="1" x14ac:dyDescent="0.25">
      <c r="B9" s="53" t="s">
        <v>256</v>
      </c>
      <c r="C9" s="114">
        <v>152</v>
      </c>
      <c r="D9" s="92">
        <v>0</v>
      </c>
      <c r="E9" s="92">
        <v>14</v>
      </c>
      <c r="F9" s="104">
        <v>166</v>
      </c>
      <c r="G9" s="165">
        <v>159</v>
      </c>
      <c r="H9" s="165">
        <v>0</v>
      </c>
      <c r="I9" s="165">
        <v>22</v>
      </c>
      <c r="J9" s="165">
        <v>0</v>
      </c>
      <c r="K9" s="165">
        <v>135</v>
      </c>
      <c r="L9" s="166">
        <v>5</v>
      </c>
      <c r="M9" s="166">
        <v>1</v>
      </c>
      <c r="N9" s="166">
        <v>6</v>
      </c>
      <c r="O9" s="165">
        <v>1</v>
      </c>
      <c r="P9" s="165">
        <v>1</v>
      </c>
      <c r="Q9" s="165">
        <v>0</v>
      </c>
      <c r="R9" s="92">
        <v>462</v>
      </c>
      <c r="S9" s="92">
        <v>518</v>
      </c>
      <c r="T9" s="92">
        <v>89</v>
      </c>
      <c r="U9" s="92">
        <v>2366</v>
      </c>
      <c r="V9" s="114">
        <v>34</v>
      </c>
      <c r="W9" s="114">
        <v>12</v>
      </c>
      <c r="X9" s="114">
        <v>18</v>
      </c>
      <c r="Y9" s="114">
        <v>4</v>
      </c>
      <c r="Z9" s="114">
        <v>3</v>
      </c>
      <c r="AA9" s="176"/>
    </row>
    <row r="10" spans="1:27" ht="17.100000000000001" customHeight="1" thickBot="1" x14ac:dyDescent="0.25">
      <c r="B10" s="53" t="s">
        <v>257</v>
      </c>
      <c r="C10" s="114">
        <v>301</v>
      </c>
      <c r="D10" s="92">
        <v>0</v>
      </c>
      <c r="E10" s="92">
        <v>5</v>
      </c>
      <c r="F10" s="104">
        <v>306</v>
      </c>
      <c r="G10" s="165">
        <v>204</v>
      </c>
      <c r="H10" s="165">
        <v>0</v>
      </c>
      <c r="I10" s="165">
        <v>36</v>
      </c>
      <c r="J10" s="165">
        <v>1</v>
      </c>
      <c r="K10" s="165">
        <v>157</v>
      </c>
      <c r="L10" s="166">
        <v>8</v>
      </c>
      <c r="M10" s="166">
        <v>13</v>
      </c>
      <c r="N10" s="166">
        <v>21</v>
      </c>
      <c r="O10" s="165">
        <v>21</v>
      </c>
      <c r="P10" s="165">
        <v>0</v>
      </c>
      <c r="Q10" s="165">
        <v>21</v>
      </c>
      <c r="R10" s="92">
        <v>862</v>
      </c>
      <c r="S10" s="92">
        <v>728</v>
      </c>
      <c r="T10" s="92">
        <v>121</v>
      </c>
      <c r="U10" s="92">
        <v>3860</v>
      </c>
      <c r="V10" s="114">
        <v>123</v>
      </c>
      <c r="W10" s="114">
        <v>31</v>
      </c>
      <c r="X10" s="114">
        <v>91</v>
      </c>
      <c r="Y10" s="114">
        <v>1</v>
      </c>
      <c r="Z10" s="114">
        <v>5</v>
      </c>
      <c r="AA10" s="176"/>
    </row>
    <row r="11" spans="1:27" ht="17.100000000000001" customHeight="1" thickBot="1" x14ac:dyDescent="0.25">
      <c r="A11" s="66"/>
      <c r="B11" s="53" t="s">
        <v>258</v>
      </c>
      <c r="C11" s="114">
        <v>112</v>
      </c>
      <c r="D11" s="92">
        <v>0</v>
      </c>
      <c r="E11" s="92">
        <v>7</v>
      </c>
      <c r="F11" s="104">
        <v>119</v>
      </c>
      <c r="G11" s="165">
        <v>68</v>
      </c>
      <c r="H11" s="167">
        <v>0</v>
      </c>
      <c r="I11" s="165">
        <v>20</v>
      </c>
      <c r="J11" s="165">
        <v>0</v>
      </c>
      <c r="K11" s="165">
        <v>68</v>
      </c>
      <c r="L11" s="166">
        <v>12</v>
      </c>
      <c r="M11" s="166">
        <v>1</v>
      </c>
      <c r="N11" s="166">
        <v>13</v>
      </c>
      <c r="O11" s="167">
        <v>5</v>
      </c>
      <c r="P11" s="167">
        <v>0</v>
      </c>
      <c r="Q11" s="167">
        <v>5</v>
      </c>
      <c r="R11" s="92">
        <v>360</v>
      </c>
      <c r="S11" s="92">
        <v>426</v>
      </c>
      <c r="T11" s="92">
        <v>59</v>
      </c>
      <c r="U11" s="92">
        <v>2111</v>
      </c>
      <c r="V11" s="114">
        <v>31</v>
      </c>
      <c r="W11" s="114">
        <v>13</v>
      </c>
      <c r="X11" s="114">
        <v>18</v>
      </c>
      <c r="Y11" s="114">
        <v>0</v>
      </c>
      <c r="Z11" s="114">
        <v>8</v>
      </c>
      <c r="AA11" s="176"/>
    </row>
    <row r="12" spans="1:27" ht="17.100000000000001" customHeight="1" thickBot="1" x14ac:dyDescent="0.25">
      <c r="A12" s="66"/>
      <c r="B12" s="53" t="s">
        <v>259</v>
      </c>
      <c r="C12" s="114">
        <v>121</v>
      </c>
      <c r="D12" s="92">
        <v>0</v>
      </c>
      <c r="E12" s="92">
        <v>12</v>
      </c>
      <c r="F12" s="104">
        <v>133</v>
      </c>
      <c r="G12" s="165">
        <v>55</v>
      </c>
      <c r="H12" s="165">
        <v>0</v>
      </c>
      <c r="I12" s="165">
        <v>12</v>
      </c>
      <c r="J12" s="165">
        <v>0</v>
      </c>
      <c r="K12" s="165">
        <v>41</v>
      </c>
      <c r="L12" s="166">
        <v>3</v>
      </c>
      <c r="M12" s="166">
        <v>6</v>
      </c>
      <c r="N12" s="166">
        <v>9</v>
      </c>
      <c r="O12" s="165">
        <v>0</v>
      </c>
      <c r="P12" s="165">
        <v>0</v>
      </c>
      <c r="Q12" s="165">
        <v>0</v>
      </c>
      <c r="R12" s="92">
        <v>223</v>
      </c>
      <c r="S12" s="92">
        <v>344</v>
      </c>
      <c r="T12" s="92">
        <v>90</v>
      </c>
      <c r="U12" s="92">
        <v>1748</v>
      </c>
      <c r="V12" s="114">
        <v>48</v>
      </c>
      <c r="W12" s="114">
        <v>22</v>
      </c>
      <c r="X12" s="114">
        <v>23</v>
      </c>
      <c r="Y12" s="114">
        <v>3</v>
      </c>
      <c r="Z12" s="114">
        <v>5</v>
      </c>
      <c r="AA12" s="176"/>
    </row>
    <row r="13" spans="1:27" ht="17.100000000000001" customHeight="1" thickBot="1" x14ac:dyDescent="0.25">
      <c r="A13" s="66"/>
      <c r="B13" s="53" t="s">
        <v>260</v>
      </c>
      <c r="C13" s="114">
        <v>472</v>
      </c>
      <c r="D13" s="92">
        <v>3</v>
      </c>
      <c r="E13" s="92">
        <v>37</v>
      </c>
      <c r="F13" s="104">
        <v>512</v>
      </c>
      <c r="G13" s="165">
        <v>409</v>
      </c>
      <c r="H13" s="165">
        <v>0</v>
      </c>
      <c r="I13" s="165">
        <v>30</v>
      </c>
      <c r="J13" s="165">
        <v>3</v>
      </c>
      <c r="K13" s="165">
        <v>333</v>
      </c>
      <c r="L13" s="166">
        <v>27</v>
      </c>
      <c r="M13" s="166">
        <v>9</v>
      </c>
      <c r="N13" s="166">
        <v>36</v>
      </c>
      <c r="O13" s="165">
        <v>26</v>
      </c>
      <c r="P13" s="165">
        <v>4</v>
      </c>
      <c r="Q13" s="165">
        <v>22</v>
      </c>
      <c r="R13" s="92">
        <v>1808</v>
      </c>
      <c r="S13" s="92">
        <v>1489</v>
      </c>
      <c r="T13" s="92">
        <v>238</v>
      </c>
      <c r="U13" s="92">
        <v>6810</v>
      </c>
      <c r="V13" s="114">
        <v>102</v>
      </c>
      <c r="W13" s="114">
        <v>35</v>
      </c>
      <c r="X13" s="114">
        <v>50</v>
      </c>
      <c r="Y13" s="114">
        <v>17</v>
      </c>
      <c r="Z13" s="114">
        <v>4</v>
      </c>
      <c r="AA13" s="176"/>
    </row>
    <row r="14" spans="1:27" ht="17.100000000000001" customHeight="1" thickBot="1" x14ac:dyDescent="0.25">
      <c r="A14" s="66"/>
      <c r="B14" s="53" t="s">
        <v>261</v>
      </c>
      <c r="C14" s="114">
        <v>673</v>
      </c>
      <c r="D14" s="92">
        <v>0</v>
      </c>
      <c r="E14" s="92">
        <v>58</v>
      </c>
      <c r="F14" s="104">
        <v>731</v>
      </c>
      <c r="G14" s="165">
        <v>593</v>
      </c>
      <c r="H14" s="165">
        <v>0</v>
      </c>
      <c r="I14" s="165">
        <v>159</v>
      </c>
      <c r="J14" s="165">
        <v>1</v>
      </c>
      <c r="K14" s="165">
        <v>520</v>
      </c>
      <c r="L14" s="166">
        <v>16</v>
      </c>
      <c r="M14" s="166">
        <v>9</v>
      </c>
      <c r="N14" s="166">
        <v>25</v>
      </c>
      <c r="O14" s="165">
        <v>23</v>
      </c>
      <c r="P14" s="165">
        <v>1</v>
      </c>
      <c r="Q14" s="165">
        <v>22</v>
      </c>
      <c r="R14" s="92">
        <v>1833</v>
      </c>
      <c r="S14" s="92">
        <v>1105</v>
      </c>
      <c r="T14" s="92">
        <v>256</v>
      </c>
      <c r="U14" s="92">
        <v>7693</v>
      </c>
      <c r="V14" s="114">
        <v>150</v>
      </c>
      <c r="W14" s="114">
        <v>25</v>
      </c>
      <c r="X14" s="114">
        <v>79</v>
      </c>
      <c r="Y14" s="114">
        <v>46</v>
      </c>
      <c r="Z14" s="114">
        <v>16</v>
      </c>
      <c r="AA14" s="176"/>
    </row>
    <row r="15" spans="1:27" ht="17.100000000000001" customHeight="1" thickBot="1" x14ac:dyDescent="0.25">
      <c r="A15" s="66"/>
      <c r="B15" s="53" t="s">
        <v>262</v>
      </c>
      <c r="C15" s="114">
        <v>59</v>
      </c>
      <c r="D15" s="92">
        <v>2</v>
      </c>
      <c r="E15" s="92">
        <v>5</v>
      </c>
      <c r="F15" s="104">
        <v>66</v>
      </c>
      <c r="G15" s="165">
        <v>58</v>
      </c>
      <c r="H15" s="165">
        <v>0</v>
      </c>
      <c r="I15" s="165">
        <v>4</v>
      </c>
      <c r="J15" s="165">
        <v>0</v>
      </c>
      <c r="K15" s="165">
        <v>53</v>
      </c>
      <c r="L15" s="166">
        <v>0</v>
      </c>
      <c r="M15" s="166">
        <v>0</v>
      </c>
      <c r="N15" s="166">
        <v>0</v>
      </c>
      <c r="O15" s="165">
        <v>1</v>
      </c>
      <c r="P15" s="165">
        <v>0</v>
      </c>
      <c r="Q15" s="165">
        <v>1</v>
      </c>
      <c r="R15" s="92">
        <v>153</v>
      </c>
      <c r="S15" s="92">
        <v>58</v>
      </c>
      <c r="T15" s="92">
        <v>15</v>
      </c>
      <c r="U15" s="92">
        <v>711</v>
      </c>
      <c r="V15" s="114">
        <v>32</v>
      </c>
      <c r="W15" s="114">
        <v>2</v>
      </c>
      <c r="X15" s="114">
        <v>30</v>
      </c>
      <c r="Y15" s="114">
        <v>0</v>
      </c>
      <c r="Z15" s="114">
        <v>4</v>
      </c>
      <c r="AA15" s="176"/>
    </row>
    <row r="16" spans="1:27" ht="17.100000000000001" customHeight="1" thickBot="1" x14ac:dyDescent="0.25">
      <c r="B16" s="53" t="s">
        <v>263</v>
      </c>
      <c r="C16" s="114">
        <v>19</v>
      </c>
      <c r="D16" s="92">
        <v>2</v>
      </c>
      <c r="E16" s="92">
        <v>1</v>
      </c>
      <c r="F16" s="104">
        <v>22</v>
      </c>
      <c r="G16" s="165">
        <v>0</v>
      </c>
      <c r="H16" s="165">
        <v>0</v>
      </c>
      <c r="I16" s="165">
        <v>4</v>
      </c>
      <c r="J16" s="165">
        <v>0</v>
      </c>
      <c r="K16" s="165">
        <v>0</v>
      </c>
      <c r="L16" s="166">
        <v>2</v>
      </c>
      <c r="M16" s="166">
        <v>0</v>
      </c>
      <c r="N16" s="166">
        <v>2</v>
      </c>
      <c r="O16" s="165">
        <v>0</v>
      </c>
      <c r="P16" s="165">
        <v>0</v>
      </c>
      <c r="Q16" s="165">
        <v>0</v>
      </c>
      <c r="R16" s="92">
        <v>41</v>
      </c>
      <c r="S16" s="92">
        <v>38</v>
      </c>
      <c r="T16" s="92">
        <v>6</v>
      </c>
      <c r="U16" s="92">
        <v>230</v>
      </c>
      <c r="V16" s="114">
        <v>6</v>
      </c>
      <c r="W16" s="114">
        <v>2</v>
      </c>
      <c r="X16" s="114">
        <v>4</v>
      </c>
      <c r="Y16" s="114">
        <v>0</v>
      </c>
      <c r="Z16" s="114">
        <v>2</v>
      </c>
      <c r="AA16" s="176"/>
    </row>
    <row r="17" spans="2:27" ht="17.100000000000001" customHeight="1" thickBot="1" x14ac:dyDescent="0.25">
      <c r="B17" s="53" t="s">
        <v>264</v>
      </c>
      <c r="C17" s="114">
        <v>238</v>
      </c>
      <c r="D17" s="92">
        <v>2</v>
      </c>
      <c r="E17" s="92">
        <v>19</v>
      </c>
      <c r="F17" s="104">
        <v>259</v>
      </c>
      <c r="G17" s="165">
        <v>111</v>
      </c>
      <c r="H17" s="165">
        <v>1</v>
      </c>
      <c r="I17" s="165">
        <v>11</v>
      </c>
      <c r="J17" s="165">
        <v>0</v>
      </c>
      <c r="K17" s="165">
        <v>95</v>
      </c>
      <c r="L17" s="166">
        <v>2</v>
      </c>
      <c r="M17" s="166">
        <v>4</v>
      </c>
      <c r="N17" s="166">
        <v>6</v>
      </c>
      <c r="O17" s="165">
        <v>1</v>
      </c>
      <c r="P17" s="165">
        <v>1</v>
      </c>
      <c r="Q17" s="165">
        <v>0</v>
      </c>
      <c r="R17" s="92">
        <v>763</v>
      </c>
      <c r="S17" s="92">
        <v>618</v>
      </c>
      <c r="T17" s="92">
        <v>67</v>
      </c>
      <c r="U17" s="92">
        <v>3460</v>
      </c>
      <c r="V17" s="114">
        <v>23</v>
      </c>
      <c r="W17" s="114">
        <v>5</v>
      </c>
      <c r="X17" s="114">
        <v>18</v>
      </c>
      <c r="Y17" s="114">
        <v>0</v>
      </c>
      <c r="Z17" s="114">
        <v>2</v>
      </c>
      <c r="AA17" s="176"/>
    </row>
    <row r="18" spans="2:27" ht="17.100000000000001" customHeight="1" thickBot="1" x14ac:dyDescent="0.25">
      <c r="B18" s="53" t="s">
        <v>265</v>
      </c>
      <c r="C18" s="114">
        <v>294</v>
      </c>
      <c r="D18" s="92">
        <v>7</v>
      </c>
      <c r="E18" s="92">
        <v>17</v>
      </c>
      <c r="F18" s="104">
        <v>318</v>
      </c>
      <c r="G18" s="165">
        <v>266</v>
      </c>
      <c r="H18" s="165">
        <v>0</v>
      </c>
      <c r="I18" s="165">
        <v>16</v>
      </c>
      <c r="J18" s="165">
        <v>0</v>
      </c>
      <c r="K18" s="165">
        <v>253</v>
      </c>
      <c r="L18" s="166">
        <v>7</v>
      </c>
      <c r="M18" s="166">
        <v>5</v>
      </c>
      <c r="N18" s="166">
        <v>12</v>
      </c>
      <c r="O18" s="165">
        <v>15</v>
      </c>
      <c r="P18" s="165">
        <v>0</v>
      </c>
      <c r="Q18" s="165">
        <v>15</v>
      </c>
      <c r="R18" s="92">
        <v>791</v>
      </c>
      <c r="S18" s="92">
        <v>1332</v>
      </c>
      <c r="T18" s="92">
        <v>120</v>
      </c>
      <c r="U18" s="92">
        <v>3475</v>
      </c>
      <c r="V18" s="114">
        <v>103</v>
      </c>
      <c r="W18" s="114">
        <v>32</v>
      </c>
      <c r="X18" s="114">
        <v>61</v>
      </c>
      <c r="Y18" s="114">
        <v>10</v>
      </c>
      <c r="Z18" s="114">
        <v>12</v>
      </c>
      <c r="AA18" s="176"/>
    </row>
    <row r="19" spans="2:27" ht="17.100000000000001" customHeight="1" thickBot="1" x14ac:dyDescent="0.25">
      <c r="B19" s="53" t="s">
        <v>180</v>
      </c>
      <c r="C19" s="114">
        <v>573</v>
      </c>
      <c r="D19" s="92">
        <v>0</v>
      </c>
      <c r="E19" s="92">
        <v>44</v>
      </c>
      <c r="F19" s="104">
        <v>617</v>
      </c>
      <c r="G19" s="165">
        <v>443</v>
      </c>
      <c r="H19" s="165">
        <v>0</v>
      </c>
      <c r="I19" s="165">
        <v>11</v>
      </c>
      <c r="J19" s="165">
        <v>1</v>
      </c>
      <c r="K19" s="165">
        <v>390</v>
      </c>
      <c r="L19" s="166">
        <v>2</v>
      </c>
      <c r="M19" s="166">
        <v>1</v>
      </c>
      <c r="N19" s="166">
        <v>3</v>
      </c>
      <c r="O19" s="165">
        <v>5</v>
      </c>
      <c r="P19" s="165">
        <v>0</v>
      </c>
      <c r="Q19" s="165">
        <v>5</v>
      </c>
      <c r="R19" s="92">
        <v>716</v>
      </c>
      <c r="S19" s="92">
        <v>588</v>
      </c>
      <c r="T19" s="92">
        <v>69</v>
      </c>
      <c r="U19" s="92">
        <v>4647</v>
      </c>
      <c r="V19" s="114">
        <v>119</v>
      </c>
      <c r="W19" s="114">
        <v>10</v>
      </c>
      <c r="X19" s="114">
        <v>104</v>
      </c>
      <c r="Y19" s="114">
        <v>5</v>
      </c>
      <c r="Z19" s="114">
        <v>31</v>
      </c>
      <c r="AA19" s="176"/>
    </row>
    <row r="20" spans="2:27" ht="17.100000000000001" customHeight="1" thickBot="1" x14ac:dyDescent="0.25">
      <c r="B20" s="53" t="s">
        <v>266</v>
      </c>
      <c r="C20" s="114">
        <v>439</v>
      </c>
      <c r="D20" s="92">
        <v>12</v>
      </c>
      <c r="E20" s="92">
        <v>14</v>
      </c>
      <c r="F20" s="104">
        <v>465</v>
      </c>
      <c r="G20" s="165">
        <v>437</v>
      </c>
      <c r="H20" s="165">
        <v>0</v>
      </c>
      <c r="I20" s="165">
        <v>3</v>
      </c>
      <c r="J20" s="165">
        <v>0</v>
      </c>
      <c r="K20" s="165">
        <v>387</v>
      </c>
      <c r="L20" s="166">
        <v>5</v>
      </c>
      <c r="M20" s="166">
        <v>11</v>
      </c>
      <c r="N20" s="166">
        <v>16</v>
      </c>
      <c r="O20" s="165">
        <v>26</v>
      </c>
      <c r="P20" s="165">
        <v>3</v>
      </c>
      <c r="Q20" s="165">
        <v>23</v>
      </c>
      <c r="R20" s="92">
        <v>1845</v>
      </c>
      <c r="S20" s="92">
        <v>1918</v>
      </c>
      <c r="T20" s="92">
        <v>149</v>
      </c>
      <c r="U20" s="92">
        <v>6011</v>
      </c>
      <c r="V20" s="114">
        <v>64</v>
      </c>
      <c r="W20" s="114">
        <v>19</v>
      </c>
      <c r="X20" s="114">
        <v>44</v>
      </c>
      <c r="Y20" s="114">
        <v>1</v>
      </c>
      <c r="Z20" s="114">
        <v>14</v>
      </c>
      <c r="AA20" s="176"/>
    </row>
    <row r="21" spans="2:27" ht="17.100000000000001" customHeight="1" thickBot="1" x14ac:dyDescent="0.25">
      <c r="B21" s="53" t="s">
        <v>267</v>
      </c>
      <c r="C21" s="114">
        <v>452</v>
      </c>
      <c r="D21" s="92">
        <v>0</v>
      </c>
      <c r="E21" s="92">
        <v>1</v>
      </c>
      <c r="F21" s="104">
        <v>453</v>
      </c>
      <c r="G21" s="165">
        <v>221</v>
      </c>
      <c r="H21" s="165">
        <v>0</v>
      </c>
      <c r="I21" s="165">
        <v>1</v>
      </c>
      <c r="J21" s="165">
        <v>0</v>
      </c>
      <c r="K21" s="165">
        <v>193</v>
      </c>
      <c r="L21" s="166">
        <v>14</v>
      </c>
      <c r="M21" s="166">
        <v>10</v>
      </c>
      <c r="N21" s="166">
        <v>24</v>
      </c>
      <c r="O21" s="165">
        <v>7</v>
      </c>
      <c r="P21" s="165">
        <v>3</v>
      </c>
      <c r="Q21" s="165">
        <v>4</v>
      </c>
      <c r="R21" s="92">
        <v>1336</v>
      </c>
      <c r="S21" s="92">
        <v>947</v>
      </c>
      <c r="T21" s="92">
        <v>122</v>
      </c>
      <c r="U21" s="92">
        <v>5398</v>
      </c>
      <c r="V21" s="114">
        <v>103</v>
      </c>
      <c r="W21" s="114">
        <v>34</v>
      </c>
      <c r="X21" s="114">
        <v>55</v>
      </c>
      <c r="Y21" s="114">
        <v>14</v>
      </c>
      <c r="Z21" s="114">
        <v>14</v>
      </c>
      <c r="AA21" s="176"/>
    </row>
    <row r="22" spans="2:27" ht="17.100000000000001" customHeight="1" thickBot="1" x14ac:dyDescent="0.25">
      <c r="B22" s="53" t="s">
        <v>182</v>
      </c>
      <c r="C22" s="114">
        <v>197</v>
      </c>
      <c r="D22" s="92">
        <v>4</v>
      </c>
      <c r="E22" s="92">
        <v>5</v>
      </c>
      <c r="F22" s="104">
        <v>206</v>
      </c>
      <c r="G22" s="165">
        <v>57</v>
      </c>
      <c r="H22" s="165">
        <v>0</v>
      </c>
      <c r="I22" s="165">
        <v>7</v>
      </c>
      <c r="J22" s="165">
        <v>0</v>
      </c>
      <c r="K22" s="165">
        <v>45</v>
      </c>
      <c r="L22" s="166">
        <v>14</v>
      </c>
      <c r="M22" s="166">
        <v>6</v>
      </c>
      <c r="N22" s="166">
        <v>20</v>
      </c>
      <c r="O22" s="165">
        <v>12</v>
      </c>
      <c r="P22" s="165">
        <v>1</v>
      </c>
      <c r="Q22" s="165">
        <v>11</v>
      </c>
      <c r="R22" s="92">
        <v>374</v>
      </c>
      <c r="S22" s="92">
        <v>524</v>
      </c>
      <c r="T22" s="92">
        <v>47</v>
      </c>
      <c r="U22" s="92">
        <v>2126</v>
      </c>
      <c r="V22" s="114">
        <v>42</v>
      </c>
      <c r="W22" s="114">
        <v>10</v>
      </c>
      <c r="X22" s="114">
        <v>30</v>
      </c>
      <c r="Y22" s="114">
        <v>2</v>
      </c>
      <c r="Z22" s="114">
        <v>5</v>
      </c>
      <c r="AA22" s="176"/>
    </row>
    <row r="23" spans="2:27" ht="17.100000000000001" customHeight="1" thickBot="1" x14ac:dyDescent="0.25">
      <c r="B23" s="53" t="s">
        <v>268</v>
      </c>
      <c r="C23" s="114">
        <v>50</v>
      </c>
      <c r="D23" s="92">
        <v>0</v>
      </c>
      <c r="E23" s="92">
        <v>0</v>
      </c>
      <c r="F23" s="104">
        <v>50</v>
      </c>
      <c r="G23" s="165">
        <v>18</v>
      </c>
      <c r="H23" s="165">
        <v>0</v>
      </c>
      <c r="I23" s="165">
        <v>1</v>
      </c>
      <c r="J23" s="165">
        <v>0</v>
      </c>
      <c r="K23" s="165">
        <v>18</v>
      </c>
      <c r="L23" s="166">
        <v>0</v>
      </c>
      <c r="M23" s="166">
        <v>0</v>
      </c>
      <c r="N23" s="166">
        <v>0</v>
      </c>
      <c r="O23" s="165">
        <v>0</v>
      </c>
      <c r="P23" s="165">
        <v>0</v>
      </c>
      <c r="Q23" s="165">
        <v>0</v>
      </c>
      <c r="R23" s="92">
        <v>46</v>
      </c>
      <c r="S23" s="92">
        <v>124</v>
      </c>
      <c r="T23" s="92">
        <v>14</v>
      </c>
      <c r="U23" s="92">
        <v>470</v>
      </c>
      <c r="V23" s="114">
        <v>11</v>
      </c>
      <c r="W23" s="114">
        <v>6</v>
      </c>
      <c r="X23" s="114">
        <v>5</v>
      </c>
      <c r="Y23" s="114">
        <v>0</v>
      </c>
      <c r="Z23" s="114">
        <v>1</v>
      </c>
      <c r="AA23" s="176"/>
    </row>
    <row r="24" spans="2:27" ht="15" thickBot="1" x14ac:dyDescent="0.25">
      <c r="B24" s="53" t="s">
        <v>269</v>
      </c>
      <c r="C24" s="114">
        <v>101</v>
      </c>
      <c r="D24" s="92">
        <v>0</v>
      </c>
      <c r="E24" s="92">
        <v>9</v>
      </c>
      <c r="F24" s="104">
        <v>110</v>
      </c>
      <c r="G24" s="165">
        <v>55</v>
      </c>
      <c r="H24" s="165">
        <v>1</v>
      </c>
      <c r="I24" s="165">
        <v>4</v>
      </c>
      <c r="J24" s="165">
        <v>0</v>
      </c>
      <c r="K24" s="165">
        <v>46</v>
      </c>
      <c r="L24" s="166">
        <v>2</v>
      </c>
      <c r="M24" s="166">
        <v>2</v>
      </c>
      <c r="N24" s="166">
        <v>4</v>
      </c>
      <c r="O24" s="165">
        <v>0</v>
      </c>
      <c r="P24" s="165">
        <v>0</v>
      </c>
      <c r="Q24" s="165">
        <v>0</v>
      </c>
      <c r="R24" s="92">
        <v>262</v>
      </c>
      <c r="S24" s="92">
        <v>322</v>
      </c>
      <c r="T24" s="92">
        <v>39</v>
      </c>
      <c r="U24" s="92">
        <v>926</v>
      </c>
      <c r="V24" s="114">
        <v>15</v>
      </c>
      <c r="W24" s="114">
        <v>5</v>
      </c>
      <c r="X24" s="114">
        <v>10</v>
      </c>
      <c r="Y24" s="114">
        <v>0</v>
      </c>
      <c r="Z24" s="114">
        <v>6</v>
      </c>
      <c r="AA24" s="176"/>
    </row>
    <row r="25" spans="2:27" ht="15" thickBot="1" x14ac:dyDescent="0.25">
      <c r="B25" s="53" t="s">
        <v>270</v>
      </c>
      <c r="C25" s="114">
        <v>112</v>
      </c>
      <c r="D25" s="92">
        <v>0</v>
      </c>
      <c r="E25" s="92">
        <v>8</v>
      </c>
      <c r="F25" s="104">
        <v>120</v>
      </c>
      <c r="G25" s="165">
        <v>70</v>
      </c>
      <c r="H25" s="165">
        <v>0</v>
      </c>
      <c r="I25" s="165">
        <v>1</v>
      </c>
      <c r="J25" s="165">
        <v>1</v>
      </c>
      <c r="K25" s="165">
        <v>49</v>
      </c>
      <c r="L25" s="168">
        <v>1</v>
      </c>
      <c r="M25" s="168">
        <v>5</v>
      </c>
      <c r="N25" s="168">
        <v>6</v>
      </c>
      <c r="O25" s="165">
        <v>10</v>
      </c>
      <c r="P25" s="165">
        <v>0</v>
      </c>
      <c r="Q25" s="165">
        <v>10</v>
      </c>
      <c r="R25" s="92">
        <v>313</v>
      </c>
      <c r="S25" s="92">
        <v>353</v>
      </c>
      <c r="T25" s="92">
        <v>54</v>
      </c>
      <c r="U25" s="92">
        <v>1492</v>
      </c>
      <c r="V25" s="114">
        <v>12</v>
      </c>
      <c r="W25" s="114">
        <v>7</v>
      </c>
      <c r="X25" s="114">
        <v>5</v>
      </c>
      <c r="Y25" s="114">
        <v>0</v>
      </c>
      <c r="Z25" s="114">
        <v>3</v>
      </c>
      <c r="AA25" s="176"/>
    </row>
    <row r="26" spans="2:27" ht="15" thickBot="1" x14ac:dyDescent="0.25">
      <c r="B26" s="53" t="s">
        <v>271</v>
      </c>
      <c r="C26" s="114">
        <v>26</v>
      </c>
      <c r="D26" s="92">
        <v>2</v>
      </c>
      <c r="E26" s="92">
        <v>0</v>
      </c>
      <c r="F26" s="104">
        <v>28</v>
      </c>
      <c r="G26" s="165">
        <v>28</v>
      </c>
      <c r="H26" s="165">
        <v>0</v>
      </c>
      <c r="I26" s="165">
        <v>3</v>
      </c>
      <c r="J26" s="165">
        <v>0</v>
      </c>
      <c r="K26" s="165">
        <v>24</v>
      </c>
      <c r="L26" s="168">
        <v>1</v>
      </c>
      <c r="M26" s="168">
        <v>0</v>
      </c>
      <c r="N26" s="168">
        <v>1</v>
      </c>
      <c r="O26" s="165">
        <v>1</v>
      </c>
      <c r="P26" s="165">
        <v>1</v>
      </c>
      <c r="Q26" s="165">
        <v>0</v>
      </c>
      <c r="R26" s="92">
        <v>136</v>
      </c>
      <c r="S26" s="92">
        <v>213</v>
      </c>
      <c r="T26" s="92">
        <v>16</v>
      </c>
      <c r="U26" s="92">
        <v>487</v>
      </c>
      <c r="V26" s="114">
        <v>5</v>
      </c>
      <c r="W26" s="114">
        <v>0</v>
      </c>
      <c r="X26" s="114">
        <v>3</v>
      </c>
      <c r="Y26" s="114">
        <v>2</v>
      </c>
      <c r="Z26" s="114">
        <v>2</v>
      </c>
      <c r="AA26" s="176"/>
    </row>
    <row r="27" spans="2:27" ht="15" thickBot="1" x14ac:dyDescent="0.25">
      <c r="B27" s="53" t="s">
        <v>272</v>
      </c>
      <c r="C27" s="114">
        <v>68</v>
      </c>
      <c r="D27" s="92">
        <v>0</v>
      </c>
      <c r="E27" s="92">
        <v>24</v>
      </c>
      <c r="F27" s="104">
        <v>92</v>
      </c>
      <c r="G27" s="165">
        <v>85</v>
      </c>
      <c r="H27" s="165">
        <v>4</v>
      </c>
      <c r="I27" s="165">
        <v>7</v>
      </c>
      <c r="J27" s="165">
        <v>0</v>
      </c>
      <c r="K27" s="165">
        <v>85</v>
      </c>
      <c r="L27" s="168">
        <v>0</v>
      </c>
      <c r="M27" s="168">
        <v>0</v>
      </c>
      <c r="N27" s="168">
        <v>0</v>
      </c>
      <c r="O27" s="165">
        <v>0</v>
      </c>
      <c r="P27" s="165">
        <v>0</v>
      </c>
      <c r="Q27" s="165">
        <v>0</v>
      </c>
      <c r="R27" s="92">
        <v>285</v>
      </c>
      <c r="S27" s="92">
        <v>158</v>
      </c>
      <c r="T27" s="92">
        <v>36</v>
      </c>
      <c r="U27" s="92">
        <v>933</v>
      </c>
      <c r="V27" s="114">
        <v>15</v>
      </c>
      <c r="W27" s="114">
        <v>4</v>
      </c>
      <c r="X27" s="114">
        <v>10</v>
      </c>
      <c r="Y27" s="114">
        <v>1</v>
      </c>
      <c r="Z27" s="114">
        <v>1</v>
      </c>
      <c r="AA27" s="176"/>
    </row>
    <row r="28" spans="2:27" ht="15" thickBot="1" x14ac:dyDescent="0.25">
      <c r="B28" s="53" t="s">
        <v>273</v>
      </c>
      <c r="C28" s="114">
        <v>87</v>
      </c>
      <c r="D28" s="92">
        <v>0</v>
      </c>
      <c r="E28" s="92">
        <v>4</v>
      </c>
      <c r="F28" s="104">
        <v>91</v>
      </c>
      <c r="G28" s="165">
        <v>44</v>
      </c>
      <c r="H28" s="165">
        <v>0</v>
      </c>
      <c r="I28" s="165">
        <v>1</v>
      </c>
      <c r="J28" s="165">
        <v>0</v>
      </c>
      <c r="K28" s="165">
        <v>36</v>
      </c>
      <c r="L28" s="168">
        <v>7</v>
      </c>
      <c r="M28" s="168">
        <v>4</v>
      </c>
      <c r="N28" s="168">
        <v>11</v>
      </c>
      <c r="O28" s="165">
        <v>0</v>
      </c>
      <c r="P28" s="165">
        <v>0</v>
      </c>
      <c r="Q28" s="165">
        <v>0</v>
      </c>
      <c r="R28" s="92">
        <v>109</v>
      </c>
      <c r="S28" s="92">
        <v>97</v>
      </c>
      <c r="T28" s="92">
        <v>12</v>
      </c>
      <c r="U28" s="92">
        <v>495</v>
      </c>
      <c r="V28" s="114">
        <v>3</v>
      </c>
      <c r="W28" s="114">
        <v>0</v>
      </c>
      <c r="X28" s="114">
        <v>2</v>
      </c>
      <c r="Y28" s="114">
        <v>1</v>
      </c>
      <c r="Z28" s="114">
        <v>1</v>
      </c>
      <c r="AA28" s="176"/>
    </row>
    <row r="29" spans="2:27" ht="15" thickBot="1" x14ac:dyDescent="0.25">
      <c r="B29" s="53" t="s">
        <v>274</v>
      </c>
      <c r="C29" s="114">
        <v>10</v>
      </c>
      <c r="D29" s="92">
        <v>0</v>
      </c>
      <c r="E29" s="92">
        <v>0</v>
      </c>
      <c r="F29" s="104">
        <v>10</v>
      </c>
      <c r="G29" s="165">
        <v>5</v>
      </c>
      <c r="H29" s="165">
        <v>0</v>
      </c>
      <c r="I29" s="165">
        <v>0</v>
      </c>
      <c r="J29" s="165">
        <v>0</v>
      </c>
      <c r="K29" s="165">
        <v>5</v>
      </c>
      <c r="L29" s="168">
        <v>0</v>
      </c>
      <c r="M29" s="168">
        <v>0</v>
      </c>
      <c r="N29" s="168">
        <v>0</v>
      </c>
      <c r="O29" s="165">
        <v>0</v>
      </c>
      <c r="P29" s="165">
        <v>0</v>
      </c>
      <c r="Q29" s="165">
        <v>0</v>
      </c>
      <c r="R29" s="92">
        <v>51</v>
      </c>
      <c r="S29" s="92">
        <v>56</v>
      </c>
      <c r="T29" s="92">
        <v>4</v>
      </c>
      <c r="U29" s="92">
        <v>236</v>
      </c>
      <c r="V29" s="114">
        <v>4</v>
      </c>
      <c r="W29" s="114">
        <v>2</v>
      </c>
      <c r="X29" s="114">
        <v>2</v>
      </c>
      <c r="Y29" s="114">
        <v>0</v>
      </c>
      <c r="Z29" s="114">
        <v>0</v>
      </c>
      <c r="AA29" s="176"/>
    </row>
    <row r="30" spans="2:27" ht="15" thickBot="1" x14ac:dyDescent="0.25">
      <c r="B30" s="53" t="s">
        <v>275</v>
      </c>
      <c r="C30" s="114">
        <v>124</v>
      </c>
      <c r="D30" s="92">
        <v>4</v>
      </c>
      <c r="E30" s="92">
        <v>24</v>
      </c>
      <c r="F30" s="104">
        <v>152</v>
      </c>
      <c r="G30" s="165">
        <v>117</v>
      </c>
      <c r="H30" s="165">
        <v>0</v>
      </c>
      <c r="I30" s="165">
        <v>3</v>
      </c>
      <c r="J30" s="165">
        <v>0</v>
      </c>
      <c r="K30" s="165">
        <v>74</v>
      </c>
      <c r="L30" s="168">
        <v>4</v>
      </c>
      <c r="M30" s="168">
        <v>7</v>
      </c>
      <c r="N30" s="168">
        <v>11</v>
      </c>
      <c r="O30" s="165">
        <v>9</v>
      </c>
      <c r="P30" s="165">
        <v>1</v>
      </c>
      <c r="Q30" s="165">
        <v>8</v>
      </c>
      <c r="R30" s="92">
        <v>413</v>
      </c>
      <c r="S30" s="92">
        <v>389</v>
      </c>
      <c r="T30" s="92">
        <v>46</v>
      </c>
      <c r="U30" s="92">
        <v>1948</v>
      </c>
      <c r="V30" s="114">
        <v>20</v>
      </c>
      <c r="W30" s="114">
        <v>1</v>
      </c>
      <c r="X30" s="114">
        <v>15</v>
      </c>
      <c r="Y30" s="114">
        <v>4</v>
      </c>
      <c r="Z30" s="114">
        <v>3</v>
      </c>
      <c r="AA30" s="176"/>
    </row>
    <row r="31" spans="2:27" ht="15" thickBot="1" x14ac:dyDescent="0.25">
      <c r="B31" s="53" t="s">
        <v>276</v>
      </c>
      <c r="C31" s="114">
        <v>10</v>
      </c>
      <c r="D31" s="92">
        <v>0</v>
      </c>
      <c r="E31" s="92">
        <v>8</v>
      </c>
      <c r="F31" s="104">
        <v>18</v>
      </c>
      <c r="G31" s="165">
        <v>0</v>
      </c>
      <c r="H31" s="165">
        <v>3</v>
      </c>
      <c r="I31" s="165">
        <v>0</v>
      </c>
      <c r="J31" s="165">
        <v>0</v>
      </c>
      <c r="K31" s="165">
        <v>0</v>
      </c>
      <c r="L31" s="168">
        <v>0</v>
      </c>
      <c r="M31" s="168">
        <v>0</v>
      </c>
      <c r="N31" s="168">
        <v>0</v>
      </c>
      <c r="O31" s="165">
        <v>0</v>
      </c>
      <c r="P31" s="165">
        <v>0</v>
      </c>
      <c r="Q31" s="165">
        <v>0</v>
      </c>
      <c r="R31" s="92">
        <v>100</v>
      </c>
      <c r="S31" s="92">
        <v>76</v>
      </c>
      <c r="T31" s="92">
        <v>12</v>
      </c>
      <c r="U31" s="92">
        <v>456</v>
      </c>
      <c r="V31" s="114">
        <v>59</v>
      </c>
      <c r="W31" s="114">
        <v>16</v>
      </c>
      <c r="X31" s="114">
        <v>43</v>
      </c>
      <c r="Y31" s="114">
        <v>0</v>
      </c>
      <c r="Z31" s="114">
        <v>4</v>
      </c>
      <c r="AA31" s="176"/>
    </row>
    <row r="32" spans="2:27" ht="15" thickBot="1" x14ac:dyDescent="0.25">
      <c r="B32" s="53" t="s">
        <v>277</v>
      </c>
      <c r="C32" s="114">
        <v>149</v>
      </c>
      <c r="D32" s="92">
        <v>6</v>
      </c>
      <c r="E32" s="92">
        <v>13</v>
      </c>
      <c r="F32" s="104">
        <v>168</v>
      </c>
      <c r="G32" s="165">
        <v>114</v>
      </c>
      <c r="H32" s="165">
        <v>1</v>
      </c>
      <c r="I32" s="165">
        <v>3</v>
      </c>
      <c r="J32" s="165">
        <v>0</v>
      </c>
      <c r="K32" s="165">
        <v>114</v>
      </c>
      <c r="L32" s="168">
        <v>2</v>
      </c>
      <c r="M32" s="168">
        <v>7</v>
      </c>
      <c r="N32" s="168">
        <v>9</v>
      </c>
      <c r="O32" s="165">
        <v>3</v>
      </c>
      <c r="P32" s="165">
        <v>0</v>
      </c>
      <c r="Q32" s="165">
        <v>3</v>
      </c>
      <c r="R32" s="92">
        <v>275</v>
      </c>
      <c r="S32" s="92">
        <v>238</v>
      </c>
      <c r="T32" s="92">
        <v>45</v>
      </c>
      <c r="U32" s="92">
        <v>1445</v>
      </c>
      <c r="V32" s="114">
        <v>23</v>
      </c>
      <c r="W32" s="114">
        <v>3</v>
      </c>
      <c r="X32" s="114">
        <v>19</v>
      </c>
      <c r="Y32" s="114">
        <v>1</v>
      </c>
      <c r="Z32" s="114">
        <v>2</v>
      </c>
      <c r="AA32" s="176"/>
    </row>
    <row r="33" spans="2:27" ht="15" thickBot="1" x14ac:dyDescent="0.25">
      <c r="B33" s="53" t="s">
        <v>278</v>
      </c>
      <c r="C33" s="114">
        <v>109</v>
      </c>
      <c r="D33" s="92">
        <v>4</v>
      </c>
      <c r="E33" s="92">
        <v>8</v>
      </c>
      <c r="F33" s="104">
        <v>121</v>
      </c>
      <c r="G33" s="165">
        <v>97</v>
      </c>
      <c r="H33" s="165">
        <v>0</v>
      </c>
      <c r="I33" s="165">
        <v>1</v>
      </c>
      <c r="J33" s="165">
        <v>0</v>
      </c>
      <c r="K33" s="165">
        <v>97</v>
      </c>
      <c r="L33" s="168">
        <v>0</v>
      </c>
      <c r="M33" s="168">
        <v>0</v>
      </c>
      <c r="N33" s="168">
        <v>0</v>
      </c>
      <c r="O33" s="165">
        <v>0</v>
      </c>
      <c r="P33" s="165">
        <v>0</v>
      </c>
      <c r="Q33" s="165">
        <v>0</v>
      </c>
      <c r="R33" s="92">
        <v>226</v>
      </c>
      <c r="S33" s="92">
        <v>373</v>
      </c>
      <c r="T33" s="92">
        <v>68</v>
      </c>
      <c r="U33" s="92">
        <v>1857</v>
      </c>
      <c r="V33" s="114">
        <v>25</v>
      </c>
      <c r="W33" s="114">
        <v>14</v>
      </c>
      <c r="X33" s="114">
        <v>9</v>
      </c>
      <c r="Y33" s="114">
        <v>2</v>
      </c>
      <c r="Z33" s="114">
        <v>10</v>
      </c>
      <c r="AA33" s="176"/>
    </row>
    <row r="34" spans="2:27" ht="15" thickBot="1" x14ac:dyDescent="0.25">
      <c r="B34" s="53" t="s">
        <v>279</v>
      </c>
      <c r="C34" s="114">
        <v>38</v>
      </c>
      <c r="D34" s="92">
        <v>3</v>
      </c>
      <c r="E34" s="92">
        <v>5</v>
      </c>
      <c r="F34" s="104">
        <v>46</v>
      </c>
      <c r="G34" s="165">
        <v>0</v>
      </c>
      <c r="H34" s="165">
        <v>0</v>
      </c>
      <c r="I34" s="165">
        <v>0</v>
      </c>
      <c r="J34" s="165">
        <v>0</v>
      </c>
      <c r="K34" s="165">
        <v>0</v>
      </c>
      <c r="L34" s="168">
        <v>3</v>
      </c>
      <c r="M34" s="168">
        <v>1</v>
      </c>
      <c r="N34" s="168">
        <v>4</v>
      </c>
      <c r="O34" s="165">
        <v>0</v>
      </c>
      <c r="P34" s="165">
        <v>0</v>
      </c>
      <c r="Q34" s="165">
        <v>0</v>
      </c>
      <c r="R34" s="92">
        <v>104</v>
      </c>
      <c r="S34" s="92">
        <v>125</v>
      </c>
      <c r="T34" s="92">
        <v>24</v>
      </c>
      <c r="U34" s="92">
        <v>620</v>
      </c>
      <c r="V34" s="114">
        <v>3</v>
      </c>
      <c r="W34" s="114">
        <v>1</v>
      </c>
      <c r="X34" s="114">
        <v>1</v>
      </c>
      <c r="Y34" s="114">
        <v>1</v>
      </c>
      <c r="Z34" s="114">
        <v>5</v>
      </c>
      <c r="AA34" s="176"/>
    </row>
    <row r="35" spans="2:27" ht="15" thickBot="1" x14ac:dyDescent="0.25">
      <c r="B35" s="53" t="s">
        <v>280</v>
      </c>
      <c r="C35" s="114">
        <v>101</v>
      </c>
      <c r="D35" s="92">
        <v>1</v>
      </c>
      <c r="E35" s="92">
        <v>10</v>
      </c>
      <c r="F35" s="104">
        <v>112</v>
      </c>
      <c r="G35" s="165">
        <v>112</v>
      </c>
      <c r="H35" s="165">
        <v>1</v>
      </c>
      <c r="I35" s="165">
        <v>5</v>
      </c>
      <c r="J35" s="165">
        <v>0</v>
      </c>
      <c r="K35" s="165">
        <v>108</v>
      </c>
      <c r="L35" s="168">
        <v>2</v>
      </c>
      <c r="M35" s="168">
        <v>2</v>
      </c>
      <c r="N35" s="168">
        <v>4</v>
      </c>
      <c r="O35" s="165">
        <v>3</v>
      </c>
      <c r="P35" s="165">
        <v>3</v>
      </c>
      <c r="Q35" s="165">
        <v>0</v>
      </c>
      <c r="R35" s="92">
        <v>210</v>
      </c>
      <c r="S35" s="92">
        <v>247</v>
      </c>
      <c r="T35" s="92">
        <v>45</v>
      </c>
      <c r="U35" s="92">
        <v>1031</v>
      </c>
      <c r="V35" s="114">
        <v>21</v>
      </c>
      <c r="W35" s="114">
        <v>4</v>
      </c>
      <c r="X35" s="114">
        <v>17</v>
      </c>
      <c r="Y35" s="114">
        <v>0</v>
      </c>
      <c r="Z35" s="114">
        <v>2</v>
      </c>
      <c r="AA35" s="176"/>
    </row>
    <row r="36" spans="2:27" ht="15" thickBot="1" x14ac:dyDescent="0.25">
      <c r="B36" s="53" t="s">
        <v>281</v>
      </c>
      <c r="C36" s="114">
        <v>280</v>
      </c>
      <c r="D36" s="92">
        <v>0</v>
      </c>
      <c r="E36" s="92">
        <v>6</v>
      </c>
      <c r="F36" s="104">
        <v>286</v>
      </c>
      <c r="G36" s="165">
        <v>153</v>
      </c>
      <c r="H36" s="165">
        <v>0</v>
      </c>
      <c r="I36" s="165">
        <v>10</v>
      </c>
      <c r="J36" s="165">
        <v>0</v>
      </c>
      <c r="K36" s="165">
        <v>137</v>
      </c>
      <c r="L36" s="168">
        <v>13</v>
      </c>
      <c r="M36" s="168">
        <v>8</v>
      </c>
      <c r="N36" s="168">
        <v>21</v>
      </c>
      <c r="O36" s="165">
        <v>2</v>
      </c>
      <c r="P36" s="165">
        <v>0</v>
      </c>
      <c r="Q36" s="165">
        <v>2</v>
      </c>
      <c r="R36" s="92">
        <v>441</v>
      </c>
      <c r="S36" s="92">
        <v>393</v>
      </c>
      <c r="T36" s="92">
        <v>124</v>
      </c>
      <c r="U36" s="92">
        <v>2517</v>
      </c>
      <c r="V36" s="114">
        <v>21</v>
      </c>
      <c r="W36" s="114">
        <v>1</v>
      </c>
      <c r="X36" s="114">
        <v>19</v>
      </c>
      <c r="Y36" s="114">
        <v>1</v>
      </c>
      <c r="Z36" s="114">
        <v>9</v>
      </c>
      <c r="AA36" s="176"/>
    </row>
    <row r="37" spans="2:27" ht="15" thickBot="1" x14ac:dyDescent="0.25">
      <c r="B37" s="53" t="s">
        <v>282</v>
      </c>
      <c r="C37" s="114">
        <v>2763</v>
      </c>
      <c r="D37" s="92">
        <v>342</v>
      </c>
      <c r="E37" s="92">
        <v>365</v>
      </c>
      <c r="F37" s="104">
        <v>3470</v>
      </c>
      <c r="G37" s="165">
        <v>2980</v>
      </c>
      <c r="H37" s="165">
        <v>4</v>
      </c>
      <c r="I37" s="165">
        <v>82</v>
      </c>
      <c r="J37" s="165">
        <v>33</v>
      </c>
      <c r="K37" s="165">
        <v>2568</v>
      </c>
      <c r="L37" s="168">
        <v>12</v>
      </c>
      <c r="M37" s="168">
        <v>45</v>
      </c>
      <c r="N37" s="168">
        <v>57</v>
      </c>
      <c r="O37" s="165">
        <v>33</v>
      </c>
      <c r="P37" s="165">
        <v>3</v>
      </c>
      <c r="Q37" s="165">
        <v>30</v>
      </c>
      <c r="R37" s="92">
        <v>7389</v>
      </c>
      <c r="S37" s="92">
        <v>3125</v>
      </c>
      <c r="T37" s="92">
        <v>1310</v>
      </c>
      <c r="U37" s="92">
        <v>18500</v>
      </c>
      <c r="V37" s="114">
        <v>608</v>
      </c>
      <c r="W37" s="114">
        <v>97</v>
      </c>
      <c r="X37" s="114">
        <v>257</v>
      </c>
      <c r="Y37" s="114">
        <v>254</v>
      </c>
      <c r="Z37" s="114">
        <v>37</v>
      </c>
      <c r="AA37" s="176"/>
    </row>
    <row r="38" spans="2:27" ht="15" thickBot="1" x14ac:dyDescent="0.25">
      <c r="B38" s="53" t="s">
        <v>283</v>
      </c>
      <c r="C38" s="114">
        <v>328</v>
      </c>
      <c r="D38" s="92">
        <v>11</v>
      </c>
      <c r="E38" s="92">
        <v>18</v>
      </c>
      <c r="F38" s="104">
        <v>357</v>
      </c>
      <c r="G38" s="165">
        <v>310</v>
      </c>
      <c r="H38" s="167">
        <v>0</v>
      </c>
      <c r="I38" s="165">
        <v>19</v>
      </c>
      <c r="J38" s="165">
        <v>5</v>
      </c>
      <c r="K38" s="165">
        <v>265</v>
      </c>
      <c r="L38" s="168">
        <v>2</v>
      </c>
      <c r="M38" s="168">
        <v>5</v>
      </c>
      <c r="N38" s="168">
        <v>7</v>
      </c>
      <c r="O38" s="167">
        <v>9</v>
      </c>
      <c r="P38" s="167">
        <v>3</v>
      </c>
      <c r="Q38" s="167">
        <v>6</v>
      </c>
      <c r="R38" s="92">
        <v>575</v>
      </c>
      <c r="S38" s="92">
        <v>230</v>
      </c>
      <c r="T38" s="92">
        <v>291</v>
      </c>
      <c r="U38" s="92">
        <v>2439</v>
      </c>
      <c r="V38" s="114">
        <v>221</v>
      </c>
      <c r="W38" s="114">
        <v>70</v>
      </c>
      <c r="X38" s="114">
        <v>127</v>
      </c>
      <c r="Y38" s="114">
        <v>24</v>
      </c>
      <c r="Z38" s="114">
        <v>35</v>
      </c>
      <c r="AA38" s="176"/>
    </row>
    <row r="39" spans="2:27" ht="15" thickBot="1" x14ac:dyDescent="0.25">
      <c r="B39" s="53" t="s">
        <v>284</v>
      </c>
      <c r="C39" s="114">
        <v>200</v>
      </c>
      <c r="D39" s="92">
        <v>58</v>
      </c>
      <c r="E39" s="92">
        <v>15</v>
      </c>
      <c r="F39" s="104">
        <v>273</v>
      </c>
      <c r="G39" s="165">
        <v>338</v>
      </c>
      <c r="H39" s="165">
        <v>0</v>
      </c>
      <c r="I39" s="165">
        <v>0</v>
      </c>
      <c r="J39" s="165">
        <v>1</v>
      </c>
      <c r="K39" s="165">
        <v>160</v>
      </c>
      <c r="L39" s="168">
        <v>0</v>
      </c>
      <c r="M39" s="168">
        <v>2</v>
      </c>
      <c r="N39" s="168">
        <v>2</v>
      </c>
      <c r="O39" s="165">
        <v>2</v>
      </c>
      <c r="P39" s="165">
        <v>0</v>
      </c>
      <c r="Q39" s="165">
        <v>2</v>
      </c>
      <c r="R39" s="92">
        <v>278</v>
      </c>
      <c r="S39" s="92">
        <v>136</v>
      </c>
      <c r="T39" s="92">
        <v>187</v>
      </c>
      <c r="U39" s="92">
        <v>1230</v>
      </c>
      <c r="V39" s="114">
        <v>50</v>
      </c>
      <c r="W39" s="114">
        <v>4</v>
      </c>
      <c r="X39" s="114">
        <v>37</v>
      </c>
      <c r="Y39" s="114">
        <v>9</v>
      </c>
      <c r="Z39" s="114">
        <v>7</v>
      </c>
      <c r="AA39" s="176"/>
    </row>
    <row r="40" spans="2:27" ht="15" thickBot="1" x14ac:dyDescent="0.25">
      <c r="B40" s="53" t="s">
        <v>285</v>
      </c>
      <c r="C40" s="114">
        <v>511</v>
      </c>
      <c r="D40" s="92">
        <v>12</v>
      </c>
      <c r="E40" s="92">
        <v>8</v>
      </c>
      <c r="F40" s="104">
        <v>531</v>
      </c>
      <c r="G40" s="165">
        <v>338</v>
      </c>
      <c r="H40" s="165">
        <v>0</v>
      </c>
      <c r="I40" s="165">
        <v>28</v>
      </c>
      <c r="J40" s="165">
        <v>1</v>
      </c>
      <c r="K40" s="165">
        <v>318</v>
      </c>
      <c r="L40" s="168">
        <v>0</v>
      </c>
      <c r="M40" s="168">
        <v>2</v>
      </c>
      <c r="N40" s="168">
        <v>2</v>
      </c>
      <c r="O40" s="165">
        <v>2</v>
      </c>
      <c r="P40" s="165">
        <v>0</v>
      </c>
      <c r="Q40" s="165">
        <v>2</v>
      </c>
      <c r="R40" s="92">
        <v>833</v>
      </c>
      <c r="S40" s="92">
        <v>416</v>
      </c>
      <c r="T40" s="92">
        <v>482</v>
      </c>
      <c r="U40" s="92">
        <v>2862</v>
      </c>
      <c r="V40" s="114">
        <v>104</v>
      </c>
      <c r="W40" s="114">
        <v>38</v>
      </c>
      <c r="X40" s="114">
        <v>35</v>
      </c>
      <c r="Y40" s="114">
        <v>31</v>
      </c>
      <c r="Z40" s="114">
        <v>10</v>
      </c>
      <c r="AA40" s="176"/>
    </row>
    <row r="41" spans="2:27" ht="15" thickBot="1" x14ac:dyDescent="0.25">
      <c r="B41" s="53" t="s">
        <v>286</v>
      </c>
      <c r="C41" s="114">
        <v>560</v>
      </c>
      <c r="D41" s="92">
        <v>46</v>
      </c>
      <c r="E41" s="92">
        <v>87</v>
      </c>
      <c r="F41" s="104">
        <v>693</v>
      </c>
      <c r="G41" s="165">
        <v>629</v>
      </c>
      <c r="H41" s="165">
        <v>1</v>
      </c>
      <c r="I41" s="165">
        <v>21</v>
      </c>
      <c r="J41" s="165">
        <v>5</v>
      </c>
      <c r="K41" s="165">
        <v>622</v>
      </c>
      <c r="L41" s="168">
        <v>1</v>
      </c>
      <c r="M41" s="168">
        <v>6</v>
      </c>
      <c r="N41" s="168">
        <v>7</v>
      </c>
      <c r="O41" s="165">
        <v>3</v>
      </c>
      <c r="P41" s="165">
        <v>2</v>
      </c>
      <c r="Q41" s="165">
        <v>1</v>
      </c>
      <c r="R41" s="92">
        <v>1720</v>
      </c>
      <c r="S41" s="92">
        <v>840</v>
      </c>
      <c r="T41" s="92">
        <v>360</v>
      </c>
      <c r="U41" s="92">
        <v>7186</v>
      </c>
      <c r="V41" s="114">
        <v>198</v>
      </c>
      <c r="W41" s="114">
        <v>61</v>
      </c>
      <c r="X41" s="114">
        <v>128</v>
      </c>
      <c r="Y41" s="114">
        <v>9</v>
      </c>
      <c r="Z41" s="114">
        <v>44</v>
      </c>
      <c r="AA41" s="176"/>
    </row>
    <row r="42" spans="2:27" ht="15" thickBot="1" x14ac:dyDescent="0.25">
      <c r="B42" s="53" t="s">
        <v>287</v>
      </c>
      <c r="C42" s="114">
        <v>223</v>
      </c>
      <c r="D42" s="92">
        <v>5</v>
      </c>
      <c r="E42" s="92">
        <v>11</v>
      </c>
      <c r="F42" s="104">
        <v>239</v>
      </c>
      <c r="G42" s="165">
        <v>113</v>
      </c>
      <c r="H42" s="165">
        <v>0</v>
      </c>
      <c r="I42" s="165">
        <v>0</v>
      </c>
      <c r="J42" s="165">
        <v>2</v>
      </c>
      <c r="K42" s="165">
        <v>76</v>
      </c>
      <c r="L42" s="168">
        <v>6</v>
      </c>
      <c r="M42" s="168">
        <v>8</v>
      </c>
      <c r="N42" s="168">
        <v>14</v>
      </c>
      <c r="O42" s="165">
        <v>16</v>
      </c>
      <c r="P42" s="165">
        <v>0</v>
      </c>
      <c r="Q42" s="165">
        <v>16</v>
      </c>
      <c r="R42" s="92">
        <v>476</v>
      </c>
      <c r="S42" s="92">
        <v>453</v>
      </c>
      <c r="T42" s="92">
        <v>84</v>
      </c>
      <c r="U42" s="92">
        <v>2477</v>
      </c>
      <c r="V42" s="114">
        <v>19</v>
      </c>
      <c r="W42" s="114">
        <v>4</v>
      </c>
      <c r="X42" s="114">
        <v>14</v>
      </c>
      <c r="Y42" s="114">
        <v>1</v>
      </c>
      <c r="Z42" s="114">
        <v>3</v>
      </c>
      <c r="AA42" s="176"/>
    </row>
    <row r="43" spans="2:27" ht="15" thickBot="1" x14ac:dyDescent="0.25">
      <c r="B43" s="53" t="s">
        <v>288</v>
      </c>
      <c r="C43" s="114">
        <v>965</v>
      </c>
      <c r="D43" s="92">
        <v>29</v>
      </c>
      <c r="E43" s="92">
        <v>76</v>
      </c>
      <c r="F43" s="104">
        <v>1070</v>
      </c>
      <c r="G43" s="165">
        <v>889</v>
      </c>
      <c r="H43" s="165">
        <v>1</v>
      </c>
      <c r="I43" s="165">
        <v>13</v>
      </c>
      <c r="J43" s="165">
        <v>2</v>
      </c>
      <c r="K43" s="165">
        <v>836</v>
      </c>
      <c r="L43" s="168">
        <v>30</v>
      </c>
      <c r="M43" s="168">
        <v>46</v>
      </c>
      <c r="N43" s="168">
        <v>76</v>
      </c>
      <c r="O43" s="165">
        <v>74</v>
      </c>
      <c r="P43" s="165">
        <v>2</v>
      </c>
      <c r="Q43" s="165">
        <v>72</v>
      </c>
      <c r="R43" s="92">
        <v>3689</v>
      </c>
      <c r="S43" s="92">
        <v>1598</v>
      </c>
      <c r="T43" s="92">
        <v>363</v>
      </c>
      <c r="U43" s="92">
        <v>11115</v>
      </c>
      <c r="V43" s="114">
        <v>412</v>
      </c>
      <c r="W43" s="114">
        <v>119</v>
      </c>
      <c r="X43" s="114">
        <v>219</v>
      </c>
      <c r="Y43" s="114">
        <v>74</v>
      </c>
      <c r="Z43" s="114">
        <v>10</v>
      </c>
      <c r="AA43" s="176"/>
    </row>
    <row r="44" spans="2:27" ht="15" thickBot="1" x14ac:dyDescent="0.25">
      <c r="B44" s="53" t="s">
        <v>289</v>
      </c>
      <c r="C44" s="114">
        <v>184</v>
      </c>
      <c r="D44" s="92">
        <v>0</v>
      </c>
      <c r="E44" s="92">
        <v>11</v>
      </c>
      <c r="F44" s="104">
        <v>195</v>
      </c>
      <c r="G44" s="165">
        <v>105</v>
      </c>
      <c r="H44" s="165">
        <v>0</v>
      </c>
      <c r="I44" s="165">
        <v>12</v>
      </c>
      <c r="J44" s="165">
        <v>2</v>
      </c>
      <c r="K44" s="165">
        <v>99</v>
      </c>
      <c r="L44" s="168">
        <v>1</v>
      </c>
      <c r="M44" s="168">
        <v>13</v>
      </c>
      <c r="N44" s="168">
        <v>14</v>
      </c>
      <c r="O44" s="165">
        <v>12</v>
      </c>
      <c r="P44" s="165">
        <v>4</v>
      </c>
      <c r="Q44" s="165">
        <v>8</v>
      </c>
      <c r="R44" s="92">
        <v>372</v>
      </c>
      <c r="S44" s="92">
        <v>433</v>
      </c>
      <c r="T44" s="92">
        <v>73</v>
      </c>
      <c r="U44" s="92">
        <v>2420</v>
      </c>
      <c r="V44" s="114">
        <v>33</v>
      </c>
      <c r="W44" s="114">
        <v>12</v>
      </c>
      <c r="X44" s="114">
        <v>19</v>
      </c>
      <c r="Y44" s="114">
        <v>2</v>
      </c>
      <c r="Z44" s="114">
        <v>7</v>
      </c>
      <c r="AA44" s="176"/>
    </row>
    <row r="45" spans="2:27" ht="15" thickBot="1" x14ac:dyDescent="0.25">
      <c r="B45" s="53" t="s">
        <v>290</v>
      </c>
      <c r="C45" s="114">
        <v>67</v>
      </c>
      <c r="D45" s="92">
        <v>18</v>
      </c>
      <c r="E45" s="92">
        <v>6</v>
      </c>
      <c r="F45" s="104">
        <v>91</v>
      </c>
      <c r="G45" s="165">
        <v>57</v>
      </c>
      <c r="H45" s="165">
        <v>1</v>
      </c>
      <c r="I45" s="165">
        <v>0</v>
      </c>
      <c r="J45" s="165">
        <v>0</v>
      </c>
      <c r="K45" s="165">
        <v>54</v>
      </c>
      <c r="L45" s="168">
        <v>1</v>
      </c>
      <c r="M45" s="168">
        <v>3</v>
      </c>
      <c r="N45" s="168">
        <v>4</v>
      </c>
      <c r="O45" s="165">
        <v>0</v>
      </c>
      <c r="P45" s="165">
        <v>0</v>
      </c>
      <c r="Q45" s="165">
        <v>0</v>
      </c>
      <c r="R45" s="92">
        <v>185</v>
      </c>
      <c r="S45" s="92">
        <v>258</v>
      </c>
      <c r="T45" s="92">
        <v>44</v>
      </c>
      <c r="U45" s="92">
        <v>1247</v>
      </c>
      <c r="V45" s="114">
        <v>6</v>
      </c>
      <c r="W45" s="114">
        <v>0</v>
      </c>
      <c r="X45" s="114">
        <v>5</v>
      </c>
      <c r="Y45" s="114">
        <v>1</v>
      </c>
      <c r="Z45" s="114">
        <v>2</v>
      </c>
      <c r="AA45" s="176"/>
    </row>
    <row r="46" spans="2:27" ht="15.75" customHeight="1" thickBot="1" x14ac:dyDescent="0.25">
      <c r="B46" s="53" t="s">
        <v>291</v>
      </c>
      <c r="C46" s="114">
        <v>311</v>
      </c>
      <c r="D46" s="92">
        <v>14</v>
      </c>
      <c r="E46" s="92">
        <v>35</v>
      </c>
      <c r="F46" s="104">
        <v>360</v>
      </c>
      <c r="G46" s="165">
        <v>180</v>
      </c>
      <c r="H46" s="165">
        <v>3</v>
      </c>
      <c r="I46" s="165">
        <v>17</v>
      </c>
      <c r="J46" s="165">
        <v>2</v>
      </c>
      <c r="K46" s="165">
        <v>147</v>
      </c>
      <c r="L46" s="168">
        <v>4</v>
      </c>
      <c r="M46" s="168">
        <v>4</v>
      </c>
      <c r="N46" s="168">
        <v>8</v>
      </c>
      <c r="O46" s="165">
        <v>7</v>
      </c>
      <c r="P46" s="165">
        <v>0</v>
      </c>
      <c r="Q46" s="165">
        <v>7</v>
      </c>
      <c r="R46" s="92">
        <v>920</v>
      </c>
      <c r="S46" s="92">
        <v>953</v>
      </c>
      <c r="T46" s="92">
        <v>95</v>
      </c>
      <c r="U46" s="92">
        <v>3624</v>
      </c>
      <c r="V46" s="114">
        <v>54</v>
      </c>
      <c r="W46" s="114">
        <v>20</v>
      </c>
      <c r="X46" s="114">
        <v>31</v>
      </c>
      <c r="Y46" s="114">
        <v>3</v>
      </c>
      <c r="Z46" s="114">
        <v>9</v>
      </c>
      <c r="AA46" s="176"/>
    </row>
    <row r="47" spans="2:27" ht="15" thickBot="1" x14ac:dyDescent="0.25">
      <c r="B47" s="53" t="s">
        <v>292</v>
      </c>
      <c r="C47" s="114">
        <v>92</v>
      </c>
      <c r="D47" s="92">
        <v>5</v>
      </c>
      <c r="E47" s="92">
        <v>8</v>
      </c>
      <c r="F47" s="104">
        <v>105</v>
      </c>
      <c r="G47" s="165">
        <v>74</v>
      </c>
      <c r="H47" s="165">
        <v>2</v>
      </c>
      <c r="I47" s="165">
        <v>15</v>
      </c>
      <c r="J47" s="165">
        <v>0</v>
      </c>
      <c r="K47" s="165">
        <v>66</v>
      </c>
      <c r="L47" s="168">
        <v>0</v>
      </c>
      <c r="M47" s="168">
        <v>0</v>
      </c>
      <c r="N47" s="168">
        <v>0</v>
      </c>
      <c r="O47" s="165">
        <v>0</v>
      </c>
      <c r="P47" s="165">
        <v>0</v>
      </c>
      <c r="Q47" s="165">
        <v>0</v>
      </c>
      <c r="R47" s="92">
        <v>181</v>
      </c>
      <c r="S47" s="92">
        <v>314</v>
      </c>
      <c r="T47" s="92">
        <v>21</v>
      </c>
      <c r="U47" s="92">
        <v>1010</v>
      </c>
      <c r="V47" s="114">
        <v>46</v>
      </c>
      <c r="W47" s="114">
        <v>2</v>
      </c>
      <c r="X47" s="114">
        <v>38</v>
      </c>
      <c r="Y47" s="114">
        <v>6</v>
      </c>
      <c r="Z47" s="114">
        <v>1</v>
      </c>
      <c r="AA47" s="176"/>
    </row>
    <row r="48" spans="2:27" ht="15" thickBot="1" x14ac:dyDescent="0.25">
      <c r="B48" s="53" t="s">
        <v>293</v>
      </c>
      <c r="C48" s="114">
        <v>83</v>
      </c>
      <c r="D48" s="92">
        <v>0</v>
      </c>
      <c r="E48" s="92">
        <v>4</v>
      </c>
      <c r="F48" s="104">
        <v>87</v>
      </c>
      <c r="G48" s="165">
        <v>80</v>
      </c>
      <c r="H48" s="165">
        <v>0</v>
      </c>
      <c r="I48" s="165">
        <v>1</v>
      </c>
      <c r="J48" s="165">
        <v>0</v>
      </c>
      <c r="K48" s="165">
        <v>73</v>
      </c>
      <c r="L48" s="168">
        <v>0</v>
      </c>
      <c r="M48" s="168">
        <v>0</v>
      </c>
      <c r="N48" s="168">
        <v>0</v>
      </c>
      <c r="O48" s="165">
        <v>0</v>
      </c>
      <c r="P48" s="165">
        <v>0</v>
      </c>
      <c r="Q48" s="165">
        <v>0</v>
      </c>
      <c r="R48" s="92">
        <v>193</v>
      </c>
      <c r="S48" s="92">
        <v>335</v>
      </c>
      <c r="T48" s="92">
        <v>23</v>
      </c>
      <c r="U48" s="92">
        <v>1219</v>
      </c>
      <c r="V48" s="114">
        <v>7</v>
      </c>
      <c r="W48" s="114">
        <v>0</v>
      </c>
      <c r="X48" s="114">
        <v>5</v>
      </c>
      <c r="Y48" s="114">
        <v>2</v>
      </c>
      <c r="Z48" s="114">
        <v>1</v>
      </c>
      <c r="AA48" s="176"/>
    </row>
    <row r="49" spans="2:27" ht="15" thickBot="1" x14ac:dyDescent="0.25">
      <c r="B49" s="53" t="s">
        <v>294</v>
      </c>
      <c r="C49" s="114">
        <v>287</v>
      </c>
      <c r="D49" s="92">
        <v>1</v>
      </c>
      <c r="E49" s="92">
        <v>24</v>
      </c>
      <c r="F49" s="104">
        <v>312</v>
      </c>
      <c r="G49" s="165">
        <v>185</v>
      </c>
      <c r="H49" s="165">
        <v>1</v>
      </c>
      <c r="I49" s="165">
        <v>34</v>
      </c>
      <c r="J49" s="165">
        <v>2</v>
      </c>
      <c r="K49" s="165">
        <v>154</v>
      </c>
      <c r="L49" s="168">
        <v>1</v>
      </c>
      <c r="M49" s="168">
        <v>2</v>
      </c>
      <c r="N49" s="168">
        <v>3</v>
      </c>
      <c r="O49" s="165">
        <v>0</v>
      </c>
      <c r="P49" s="165">
        <v>0</v>
      </c>
      <c r="Q49" s="165">
        <v>0</v>
      </c>
      <c r="R49" s="92">
        <v>616</v>
      </c>
      <c r="S49" s="92">
        <v>800</v>
      </c>
      <c r="T49" s="92">
        <v>88</v>
      </c>
      <c r="U49" s="92">
        <v>3449</v>
      </c>
      <c r="V49" s="114">
        <v>38</v>
      </c>
      <c r="W49" s="114">
        <v>10</v>
      </c>
      <c r="X49" s="114">
        <v>27</v>
      </c>
      <c r="Y49" s="114">
        <v>1</v>
      </c>
      <c r="Z49" s="114">
        <v>11</v>
      </c>
      <c r="AA49" s="176"/>
    </row>
    <row r="50" spans="2:27" ht="15" thickBot="1" x14ac:dyDescent="0.25">
      <c r="B50" s="53" t="s">
        <v>295</v>
      </c>
      <c r="C50" s="114">
        <v>2807</v>
      </c>
      <c r="D50" s="92">
        <v>34</v>
      </c>
      <c r="E50" s="92">
        <v>192</v>
      </c>
      <c r="F50" s="104">
        <v>3033</v>
      </c>
      <c r="G50" s="39">
        <v>1814</v>
      </c>
      <c r="H50" s="39">
        <v>25</v>
      </c>
      <c r="I50" s="39">
        <v>470</v>
      </c>
      <c r="J50" s="39">
        <v>12</v>
      </c>
      <c r="K50" s="39">
        <v>1708</v>
      </c>
      <c r="L50" s="168">
        <v>157</v>
      </c>
      <c r="M50" s="168">
        <v>193</v>
      </c>
      <c r="N50" s="168">
        <v>350</v>
      </c>
      <c r="O50" s="39">
        <v>278</v>
      </c>
      <c r="P50" s="39">
        <v>6</v>
      </c>
      <c r="Q50" s="39">
        <v>272</v>
      </c>
      <c r="R50" s="92">
        <v>8040</v>
      </c>
      <c r="S50" s="92">
        <v>6422</v>
      </c>
      <c r="T50" s="92">
        <v>563</v>
      </c>
      <c r="U50" s="92">
        <v>32671</v>
      </c>
      <c r="V50" s="114">
        <v>778</v>
      </c>
      <c r="W50" s="114">
        <v>122</v>
      </c>
      <c r="X50" s="114">
        <v>646</v>
      </c>
      <c r="Y50" s="114">
        <v>10</v>
      </c>
      <c r="Z50" s="114">
        <v>37</v>
      </c>
      <c r="AA50" s="176"/>
    </row>
    <row r="51" spans="2:27" ht="15" thickBot="1" x14ac:dyDescent="0.25">
      <c r="B51" s="53" t="s">
        <v>296</v>
      </c>
      <c r="C51" s="114">
        <v>789</v>
      </c>
      <c r="D51" s="92">
        <v>3</v>
      </c>
      <c r="E51" s="92">
        <v>58</v>
      </c>
      <c r="F51" s="104">
        <v>850</v>
      </c>
      <c r="G51" s="39">
        <v>736</v>
      </c>
      <c r="H51" s="39">
        <v>6</v>
      </c>
      <c r="I51" s="39">
        <v>29</v>
      </c>
      <c r="J51" s="39">
        <v>4</v>
      </c>
      <c r="K51" s="39">
        <v>695</v>
      </c>
      <c r="L51" s="168">
        <v>9</v>
      </c>
      <c r="M51" s="168">
        <v>12</v>
      </c>
      <c r="N51" s="168">
        <v>21</v>
      </c>
      <c r="O51" s="39">
        <v>24</v>
      </c>
      <c r="P51" s="39">
        <v>0</v>
      </c>
      <c r="Q51" s="39">
        <v>24</v>
      </c>
      <c r="R51" s="92">
        <v>1444</v>
      </c>
      <c r="S51" s="92">
        <v>797</v>
      </c>
      <c r="T51" s="92">
        <v>327</v>
      </c>
      <c r="U51" s="92">
        <v>6703</v>
      </c>
      <c r="V51" s="114">
        <v>178</v>
      </c>
      <c r="W51" s="114">
        <v>75</v>
      </c>
      <c r="X51" s="114">
        <v>92</v>
      </c>
      <c r="Y51" s="114">
        <v>11</v>
      </c>
      <c r="Z51" s="114">
        <v>14</v>
      </c>
      <c r="AA51" s="176"/>
    </row>
    <row r="52" spans="2:27" ht="15" thickBot="1" x14ac:dyDescent="0.25">
      <c r="B52" s="53" t="s">
        <v>297</v>
      </c>
      <c r="C52" s="114">
        <v>159</v>
      </c>
      <c r="D52" s="92">
        <v>32</v>
      </c>
      <c r="E52" s="92">
        <v>11</v>
      </c>
      <c r="F52" s="104">
        <v>202</v>
      </c>
      <c r="G52" s="39">
        <v>164</v>
      </c>
      <c r="H52" s="39">
        <v>0</v>
      </c>
      <c r="I52" s="39">
        <v>14</v>
      </c>
      <c r="J52" s="39">
        <v>0</v>
      </c>
      <c r="K52" s="39">
        <v>146</v>
      </c>
      <c r="L52" s="168">
        <v>2</v>
      </c>
      <c r="M52" s="168">
        <v>2</v>
      </c>
      <c r="N52" s="168">
        <v>4</v>
      </c>
      <c r="O52" s="39">
        <v>0</v>
      </c>
      <c r="P52" s="39">
        <v>0</v>
      </c>
      <c r="Q52" s="39">
        <v>0</v>
      </c>
      <c r="R52" s="92">
        <v>319</v>
      </c>
      <c r="S52" s="92">
        <v>289</v>
      </c>
      <c r="T52" s="92">
        <v>31</v>
      </c>
      <c r="U52" s="92">
        <v>1867</v>
      </c>
      <c r="V52" s="114">
        <v>24</v>
      </c>
      <c r="W52" s="114">
        <v>4</v>
      </c>
      <c r="X52" s="114">
        <v>20</v>
      </c>
      <c r="Y52" s="114">
        <v>0</v>
      </c>
      <c r="Z52" s="114">
        <v>0</v>
      </c>
      <c r="AA52" s="176"/>
    </row>
    <row r="53" spans="2:27" ht="15" thickBot="1" x14ac:dyDescent="0.25">
      <c r="B53" s="53" t="s">
        <v>298</v>
      </c>
      <c r="C53" s="114">
        <v>55</v>
      </c>
      <c r="D53" s="92">
        <v>1</v>
      </c>
      <c r="E53" s="92">
        <v>7</v>
      </c>
      <c r="F53" s="104">
        <v>63</v>
      </c>
      <c r="G53" s="39">
        <v>73</v>
      </c>
      <c r="H53" s="39">
        <v>1</v>
      </c>
      <c r="I53" s="39">
        <v>0</v>
      </c>
      <c r="J53" s="39">
        <v>3</v>
      </c>
      <c r="K53" s="39">
        <v>73</v>
      </c>
      <c r="L53" s="168">
        <v>0</v>
      </c>
      <c r="M53" s="168">
        <v>3</v>
      </c>
      <c r="N53" s="168">
        <v>3</v>
      </c>
      <c r="O53" s="39">
        <v>2</v>
      </c>
      <c r="P53" s="39">
        <v>0</v>
      </c>
      <c r="Q53" s="39">
        <v>2</v>
      </c>
      <c r="R53" s="92">
        <v>252</v>
      </c>
      <c r="S53" s="92">
        <v>397</v>
      </c>
      <c r="T53" s="92">
        <v>16</v>
      </c>
      <c r="U53" s="92">
        <v>855</v>
      </c>
      <c r="V53" s="114">
        <v>66</v>
      </c>
      <c r="W53" s="114">
        <v>10</v>
      </c>
      <c r="X53" s="114">
        <v>56</v>
      </c>
      <c r="Y53" s="114">
        <v>0</v>
      </c>
      <c r="Z53" s="114">
        <v>1</v>
      </c>
      <c r="AA53" s="176"/>
    </row>
    <row r="54" spans="2:27" ht="15" thickBot="1" x14ac:dyDescent="0.25">
      <c r="B54" s="53" t="s">
        <v>299</v>
      </c>
      <c r="C54" s="114">
        <v>106</v>
      </c>
      <c r="D54" s="92">
        <v>0</v>
      </c>
      <c r="E54" s="92">
        <v>17</v>
      </c>
      <c r="F54" s="104">
        <v>123</v>
      </c>
      <c r="G54" s="39">
        <v>119</v>
      </c>
      <c r="H54" s="39">
        <v>0</v>
      </c>
      <c r="I54" s="39">
        <v>0</v>
      </c>
      <c r="J54" s="39">
        <v>2</v>
      </c>
      <c r="K54" s="39">
        <v>111</v>
      </c>
      <c r="L54" s="168">
        <v>0</v>
      </c>
      <c r="M54" s="168">
        <v>5</v>
      </c>
      <c r="N54" s="168">
        <v>5</v>
      </c>
      <c r="O54" s="39">
        <v>3</v>
      </c>
      <c r="P54" s="39">
        <v>0</v>
      </c>
      <c r="Q54" s="39">
        <v>3</v>
      </c>
      <c r="R54" s="92">
        <v>301</v>
      </c>
      <c r="S54" s="92">
        <v>421</v>
      </c>
      <c r="T54" s="92">
        <v>17</v>
      </c>
      <c r="U54" s="92">
        <v>1331</v>
      </c>
      <c r="V54" s="114">
        <v>26</v>
      </c>
      <c r="W54" s="114">
        <v>12</v>
      </c>
      <c r="X54" s="114">
        <v>13</v>
      </c>
      <c r="Y54" s="114">
        <v>1</v>
      </c>
      <c r="Z54" s="114">
        <v>5</v>
      </c>
      <c r="AA54" s="176"/>
    </row>
    <row r="55" spans="2:27" ht="15" thickBot="1" x14ac:dyDescent="0.25">
      <c r="B55" s="53" t="s">
        <v>300</v>
      </c>
      <c r="C55" s="114">
        <v>163</v>
      </c>
      <c r="D55" s="92">
        <v>6</v>
      </c>
      <c r="E55" s="92">
        <v>33</v>
      </c>
      <c r="F55" s="104">
        <v>202</v>
      </c>
      <c r="G55" s="39">
        <v>181</v>
      </c>
      <c r="H55" s="39">
        <v>0</v>
      </c>
      <c r="I55" s="169">
        <v>17</v>
      </c>
      <c r="J55" s="39">
        <v>11</v>
      </c>
      <c r="K55" s="39">
        <v>163</v>
      </c>
      <c r="L55" s="168">
        <v>0</v>
      </c>
      <c r="M55" s="168">
        <v>17</v>
      </c>
      <c r="N55" s="168">
        <v>17</v>
      </c>
      <c r="O55" s="39">
        <v>17</v>
      </c>
      <c r="P55" s="39">
        <v>0</v>
      </c>
      <c r="Q55" s="39">
        <v>17</v>
      </c>
      <c r="R55" s="92">
        <v>1001</v>
      </c>
      <c r="S55" s="92">
        <v>1403</v>
      </c>
      <c r="T55" s="92">
        <v>41</v>
      </c>
      <c r="U55" s="92">
        <v>2789</v>
      </c>
      <c r="V55" s="114">
        <v>127</v>
      </c>
      <c r="W55" s="114">
        <v>19</v>
      </c>
      <c r="X55" s="114">
        <v>97</v>
      </c>
      <c r="Y55" s="114">
        <v>11</v>
      </c>
      <c r="Z55" s="114">
        <v>1</v>
      </c>
      <c r="AA55" s="176"/>
    </row>
    <row r="56" spans="2:27" ht="15" thickBot="1" x14ac:dyDescent="0.25">
      <c r="B56" s="53" t="s">
        <v>193</v>
      </c>
      <c r="C56" s="114">
        <v>59</v>
      </c>
      <c r="D56" s="92">
        <v>3</v>
      </c>
      <c r="E56" s="92">
        <v>5</v>
      </c>
      <c r="F56" s="104">
        <v>67</v>
      </c>
      <c r="G56" s="39">
        <v>53</v>
      </c>
      <c r="H56" s="39">
        <v>0</v>
      </c>
      <c r="I56" s="39">
        <v>4</v>
      </c>
      <c r="J56" s="39">
        <v>2</v>
      </c>
      <c r="K56" s="39">
        <v>47</v>
      </c>
      <c r="L56" s="168">
        <v>3</v>
      </c>
      <c r="M56" s="168">
        <v>3</v>
      </c>
      <c r="N56" s="168">
        <v>6</v>
      </c>
      <c r="O56" s="39">
        <v>4</v>
      </c>
      <c r="P56" s="39">
        <v>0</v>
      </c>
      <c r="Q56" s="39">
        <v>4</v>
      </c>
      <c r="R56" s="92">
        <v>154</v>
      </c>
      <c r="S56" s="92">
        <v>241</v>
      </c>
      <c r="T56" s="92">
        <v>17</v>
      </c>
      <c r="U56" s="92">
        <v>856</v>
      </c>
      <c r="V56" s="114">
        <v>13</v>
      </c>
      <c r="W56" s="114">
        <v>5</v>
      </c>
      <c r="X56" s="114">
        <v>5</v>
      </c>
      <c r="Y56" s="114">
        <v>3</v>
      </c>
      <c r="Z56" s="114">
        <v>1</v>
      </c>
      <c r="AA56" s="176"/>
    </row>
    <row r="57" spans="2:27" ht="15" thickBot="1" x14ac:dyDescent="0.25">
      <c r="B57" s="55" t="s">
        <v>194</v>
      </c>
      <c r="C57" s="56">
        <v>16948</v>
      </c>
      <c r="D57" s="56">
        <v>672</v>
      </c>
      <c r="E57" s="56">
        <v>1404</v>
      </c>
      <c r="F57" s="56">
        <v>19024</v>
      </c>
      <c r="G57" s="56">
        <v>13798</v>
      </c>
      <c r="H57" s="56">
        <v>56</v>
      </c>
      <c r="I57" s="56">
        <v>1212</v>
      </c>
      <c r="J57" s="56">
        <v>97</v>
      </c>
      <c r="K57" s="56">
        <v>12216</v>
      </c>
      <c r="L57" s="56">
        <v>437</v>
      </c>
      <c r="M57" s="56">
        <v>500</v>
      </c>
      <c r="N57" s="56">
        <v>937</v>
      </c>
      <c r="O57" s="56">
        <v>687</v>
      </c>
      <c r="P57" s="56">
        <v>41</v>
      </c>
      <c r="Q57" s="56">
        <v>646</v>
      </c>
      <c r="R57" s="56">
        <v>45230</v>
      </c>
      <c r="S57" s="56">
        <v>35043</v>
      </c>
      <c r="T57" s="56">
        <v>6886</v>
      </c>
      <c r="U57" s="56">
        <v>179846</v>
      </c>
      <c r="V57" s="56">
        <v>4474</v>
      </c>
      <c r="W57" s="56">
        <v>1109</v>
      </c>
      <c r="X57" s="56">
        <v>2774</v>
      </c>
      <c r="Y57" s="56">
        <v>591</v>
      </c>
      <c r="Z57" s="56">
        <v>443</v>
      </c>
    </row>
    <row r="58" spans="2:27" x14ac:dyDescent="0.2">
      <c r="I58" s="105"/>
      <c r="J58" s="105"/>
      <c r="K58" s="105"/>
      <c r="L58" s="105"/>
      <c r="M58" s="105"/>
    </row>
    <row r="59" spans="2:27" x14ac:dyDescent="0.2">
      <c r="B59" s="180"/>
      <c r="C59" s="180"/>
      <c r="D59" s="180"/>
      <c r="E59" s="180"/>
      <c r="F59" s="180"/>
      <c r="G59" s="180"/>
      <c r="H59" s="180"/>
      <c r="I59" s="181"/>
      <c r="J59" s="180"/>
      <c r="K59" s="180"/>
    </row>
    <row r="60" spans="2:27" x14ac:dyDescent="0.2">
      <c r="J60" s="91"/>
    </row>
  </sheetData>
  <pageMargins left="0.7" right="0.7" top="0.75" bottom="0.75" header="0.3" footer="0.3"/>
  <pageSetup paperSize="9" orientation="portrait" vertic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8721-CBF4-487C-ABC9-4A154C526263}">
  <sheetPr codeName="Hoja31">
    <tabColor theme="0"/>
  </sheetPr>
  <dimension ref="A2:L58"/>
  <sheetViews>
    <sheetView workbookViewId="0"/>
  </sheetViews>
  <sheetFormatPr baseColWidth="10" defaultRowHeight="12.75" x14ac:dyDescent="0.2"/>
  <cols>
    <col min="1" max="1" width="105.42578125" customWidth="1"/>
  </cols>
  <sheetData>
    <row r="2" spans="1:6" ht="13.5" thickBot="1" x14ac:dyDescent="0.25">
      <c r="A2" s="174"/>
    </row>
    <row r="3" spans="1:6" ht="15" x14ac:dyDescent="0.2">
      <c r="A3" s="238" t="s">
        <v>338</v>
      </c>
      <c r="B3" s="238"/>
      <c r="C3" s="238"/>
      <c r="D3" s="238"/>
      <c r="E3" s="238"/>
      <c r="F3" s="238"/>
    </row>
    <row r="4" spans="1:6" ht="15" x14ac:dyDescent="0.2">
      <c r="A4" s="223" t="s">
        <v>335</v>
      </c>
    </row>
    <row r="5" spans="1:6" x14ac:dyDescent="0.2">
      <c r="A5" s="215"/>
    </row>
    <row r="6" spans="1:6" x14ac:dyDescent="0.2">
      <c r="A6" s="215"/>
    </row>
    <row r="7" spans="1:6" x14ac:dyDescent="0.2">
      <c r="A7" s="174"/>
    </row>
    <row r="8" spans="1:6" x14ac:dyDescent="0.2">
      <c r="A8" s="174"/>
    </row>
    <row r="9" spans="1:6" x14ac:dyDescent="0.2">
      <c r="A9" s="174"/>
    </row>
    <row r="10" spans="1:6" x14ac:dyDescent="0.2">
      <c r="A10" s="174"/>
    </row>
    <row r="11" spans="1:6" x14ac:dyDescent="0.2">
      <c r="A11" s="174"/>
    </row>
    <row r="12" spans="1:6" x14ac:dyDescent="0.2">
      <c r="A12" s="174"/>
    </row>
    <row r="13" spans="1:6" x14ac:dyDescent="0.2">
      <c r="A13" s="174"/>
    </row>
    <row r="14" spans="1:6" x14ac:dyDescent="0.2">
      <c r="A14" s="174"/>
    </row>
    <row r="15" spans="1:6" x14ac:dyDescent="0.2">
      <c r="A15" s="174"/>
    </row>
    <row r="16" spans="1:6" x14ac:dyDescent="0.2">
      <c r="A16" s="174"/>
    </row>
    <row r="17" spans="1:1" x14ac:dyDescent="0.2">
      <c r="A17" s="174"/>
    </row>
    <row r="18" spans="1:1" x14ac:dyDescent="0.2">
      <c r="A18" s="174"/>
    </row>
    <row r="19" spans="1:1" x14ac:dyDescent="0.2">
      <c r="A19" s="174"/>
    </row>
    <row r="20" spans="1:1" x14ac:dyDescent="0.2">
      <c r="A20" s="174"/>
    </row>
    <row r="21" spans="1:1" x14ac:dyDescent="0.2">
      <c r="A21" s="174"/>
    </row>
    <row r="22" spans="1:1" x14ac:dyDescent="0.2">
      <c r="A22" s="174"/>
    </row>
    <row r="23" spans="1:1" x14ac:dyDescent="0.2">
      <c r="A23" s="174"/>
    </row>
    <row r="24" spans="1:1" x14ac:dyDescent="0.2">
      <c r="A24" s="174"/>
    </row>
    <row r="25" spans="1:1" x14ac:dyDescent="0.2">
      <c r="A25" s="174"/>
    </row>
    <row r="26" spans="1:1" x14ac:dyDescent="0.2">
      <c r="A26" s="174"/>
    </row>
    <row r="27" spans="1:1" x14ac:dyDescent="0.2">
      <c r="A27" s="174"/>
    </row>
    <row r="28" spans="1:1" x14ac:dyDescent="0.2">
      <c r="A28" s="174"/>
    </row>
    <row r="29" spans="1:1" x14ac:dyDescent="0.2">
      <c r="A29" s="174"/>
    </row>
    <row r="30" spans="1:1" x14ac:dyDescent="0.2">
      <c r="A30" s="174"/>
    </row>
    <row r="31" spans="1:1" x14ac:dyDescent="0.2">
      <c r="A31" s="174"/>
    </row>
    <row r="32" spans="1:1" x14ac:dyDescent="0.2">
      <c r="A32" s="174"/>
    </row>
    <row r="33" spans="1:12" x14ac:dyDescent="0.2">
      <c r="A33" s="174"/>
    </row>
    <row r="34" spans="1:12" x14ac:dyDescent="0.2">
      <c r="A34" s="174"/>
    </row>
    <row r="35" spans="1:12" x14ac:dyDescent="0.2">
      <c r="A35" s="174"/>
    </row>
    <row r="36" spans="1:12" x14ac:dyDescent="0.2">
      <c r="A36" s="174"/>
    </row>
    <row r="37" spans="1:12" x14ac:dyDescent="0.2">
      <c r="A37" s="174"/>
      <c r="L37" s="184"/>
    </row>
    <row r="38" spans="1:12" x14ac:dyDescent="0.2">
      <c r="A38" s="174"/>
    </row>
    <row r="39" spans="1:12" x14ac:dyDescent="0.2">
      <c r="A39" s="174"/>
    </row>
    <row r="40" spans="1:12" x14ac:dyDescent="0.2">
      <c r="A40" s="174"/>
    </row>
    <row r="41" spans="1:12" x14ac:dyDescent="0.2">
      <c r="A41" s="174"/>
    </row>
    <row r="42" spans="1:12" x14ac:dyDescent="0.2">
      <c r="A42" s="174"/>
    </row>
    <row r="43" spans="1:12" x14ac:dyDescent="0.2">
      <c r="A43" s="174"/>
    </row>
    <row r="44" spans="1:12" x14ac:dyDescent="0.2">
      <c r="A44" s="174"/>
    </row>
    <row r="45" spans="1:12" x14ac:dyDescent="0.2">
      <c r="A45" s="174"/>
    </row>
    <row r="46" spans="1:12" x14ac:dyDescent="0.2">
      <c r="A46" s="174"/>
    </row>
    <row r="47" spans="1:12" x14ac:dyDescent="0.2">
      <c r="A47" s="174"/>
    </row>
    <row r="48" spans="1:12" x14ac:dyDescent="0.2">
      <c r="A48" s="174"/>
    </row>
    <row r="49" spans="1:1" x14ac:dyDescent="0.2">
      <c r="A49" s="174"/>
    </row>
    <row r="50" spans="1:1" x14ac:dyDescent="0.2">
      <c r="A50" s="174"/>
    </row>
    <row r="51" spans="1:1" x14ac:dyDescent="0.2">
      <c r="A51" s="174"/>
    </row>
    <row r="52" spans="1:1" x14ac:dyDescent="0.2">
      <c r="A52" s="174"/>
    </row>
    <row r="53" spans="1:1" x14ac:dyDescent="0.2">
      <c r="A53" s="174"/>
    </row>
    <row r="54" spans="1:1" x14ac:dyDescent="0.2">
      <c r="A54" s="174"/>
    </row>
    <row r="55" spans="1:1" x14ac:dyDescent="0.2">
      <c r="A55" s="174"/>
    </row>
    <row r="56" spans="1:1" x14ac:dyDescent="0.2">
      <c r="A56" s="174"/>
    </row>
    <row r="57" spans="1:1" x14ac:dyDescent="0.2">
      <c r="A57" s="174"/>
    </row>
    <row r="58" spans="1:1" x14ac:dyDescent="0.2">
      <c r="A58" s="174"/>
    </row>
  </sheetData>
  <sortState xmlns:xlrd2="http://schemas.microsoft.com/office/spreadsheetml/2017/richdata2" ref="A4:A6">
    <sortCondition ref="A4:A6"/>
  </sortState>
  <mergeCells count="1">
    <mergeCell ref="A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10</vt:i4>
      </vt:variant>
    </vt:vector>
  </HeadingPairs>
  <TitlesOfParts>
    <vt:vector size="42" baseType="lpstr">
      <vt:lpstr>Introducción</vt:lpstr>
      <vt:lpstr>Resumen</vt:lpstr>
      <vt:lpstr>Definiciones y conceptos</vt:lpstr>
      <vt:lpstr>Concursos TSJ pers. jurid. </vt:lpstr>
      <vt:lpstr>Concursos TSJ pers. nat.empres</vt:lpstr>
      <vt:lpstr>Concursos TSJ pers. nat.no emp </vt:lpstr>
      <vt:lpstr>Total concursos TSJ</vt:lpstr>
      <vt:lpstr>Concursos declarados TSJ</vt:lpstr>
      <vt:lpstr>Concursos Convenio TSJ</vt:lpstr>
      <vt:lpstr>Concursos Liquidación TSJ</vt:lpstr>
      <vt:lpstr>E.R.E's TSJ</vt:lpstr>
      <vt:lpstr>Concurs.sin masa declarados TSJ</vt:lpstr>
      <vt:lpstr>PEM TSJ persona jurídica</vt:lpstr>
      <vt:lpstr>PEM TSJ  persona natural</vt:lpstr>
      <vt:lpstr>PEM presentados TSJ total</vt:lpstr>
      <vt:lpstr>PEM aperturados TSJ</vt:lpstr>
      <vt:lpstr>PEM de continuación TSJ</vt:lpstr>
      <vt:lpstr>PEM de liquidación TSJ</vt:lpstr>
      <vt:lpstr>Despidos presentados TSJ</vt:lpstr>
      <vt:lpstr>Recl. cantidad TSJ</vt:lpstr>
      <vt:lpstr>Ej. Hipot. presentados TSJ </vt:lpstr>
      <vt:lpstr>Monitorios presentados TSJ  </vt:lpstr>
      <vt:lpstr>Lanzamientos SC recibidos TSJ</vt:lpstr>
      <vt:lpstr>Lanzamientos con Cump ptivo TSJ</vt:lpstr>
      <vt:lpstr>Lanzamientos practic. total TSJ</vt:lpstr>
      <vt:lpstr>Lanzamientos E.hipotecaria TSJ</vt:lpstr>
      <vt:lpstr>Lanzamientos L.A.U  TSJ</vt:lpstr>
      <vt:lpstr>Lanzamientos. Otros TSJ</vt:lpstr>
      <vt:lpstr>Verb. pos. ocupas</vt:lpstr>
      <vt:lpstr>Anexo suspensión lanzamientos</vt:lpstr>
      <vt:lpstr>Provincias</vt:lpstr>
      <vt:lpstr>Nota falta datos</vt:lpstr>
      <vt:lpstr>'Concursos TSJ pers. jurid. '!Área_de_impresión</vt:lpstr>
      <vt:lpstr>'Despidos presentados TSJ'!Área_de_impresión</vt:lpstr>
      <vt:lpstr>'Ej. Hipot. presentados TSJ '!Área_de_impresión</vt:lpstr>
      <vt:lpstr>Introducción!Área_de_impresión</vt:lpstr>
      <vt:lpstr>'Lanzamientos SC recibidos TSJ'!Área_de_impresión</vt:lpstr>
      <vt:lpstr>'Monitorios presentados TSJ  '!Área_de_impresión</vt:lpstr>
      <vt:lpstr>'PEM presentados TSJ total'!Área_de_impresión</vt:lpstr>
      <vt:lpstr>'PEM TSJ  persona natural'!Área_de_impresión</vt:lpstr>
      <vt:lpstr>'Recl. cantidad TSJ'!Área_de_impresión</vt:lpstr>
      <vt:lpstr>Resumen!Área_de_impresión</vt:lpstr>
    </vt:vector>
  </TitlesOfParts>
  <Manager/>
  <Company>cgpj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ivillan</dc:creator>
  <cp:keywords/>
  <dc:description/>
  <cp:lastModifiedBy>Belen Manchon Colmenarejo</cp:lastModifiedBy>
  <cp:revision/>
  <cp:lastPrinted>2026-10-08T08:06:06Z</cp:lastPrinted>
  <dcterms:created xsi:type="dcterms:W3CDTF">2008-12-05T10:12:17Z</dcterms:created>
  <dcterms:modified xsi:type="dcterms:W3CDTF">2026-10-30T12:50:46Z</dcterms:modified>
  <cp:category/>
  <cp:contentStatus/>
</cp:coreProperties>
</file>